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670" windowHeight="5370" firstSheet="1" activeTab="4"/>
  </bookViews>
  <sheets>
    <sheet name="Белорецк уфа" sheetId="1" r:id="rId1"/>
    <sheet name="Петербург ул. Софийская" sheetId="2" r:id="rId2"/>
    <sheet name="Петербург ул А.Матросова" sheetId="3" r:id="rId3"/>
    <sheet name="АРМАТУРА" sheetId="4" r:id="rId4"/>
    <sheet name="Ораниенбаум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  <author>Секретарь</author>
  </authors>
  <commentList>
    <comment ref="H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Возможно, на самом деле на 1 лист меньше = 7600 кг
</t>
        </r>
      </text>
    </comment>
    <comment ref="A66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бывш ст. 45 т. 10</t>
        </r>
      </text>
    </comment>
    <comment ref="A67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бывш. Ст 45 т 10
</t>
        </r>
      </text>
    </comment>
    <comment ref="H105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нашли 386 листов, расчет по 119 кг лист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Секретарь</author>
  </authors>
  <commentList>
    <comment ref="E3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12 шт</t>
        </r>
      </text>
    </comment>
    <comment ref="E3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 шт
</t>
        </r>
      </text>
    </comment>
    <comment ref="E376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2 шт</t>
        </r>
      </text>
    </comment>
    <comment ref="E4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76 шт
</t>
        </r>
      </text>
    </comment>
    <comment ref="E412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6 шт</t>
        </r>
      </text>
    </comment>
    <comment ref="E4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 шт
</t>
        </r>
      </text>
    </comment>
    <comment ref="F434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амцм</t>
        </r>
      </text>
    </comment>
    <comment ref="F435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амцм</t>
        </r>
      </text>
    </comment>
    <comment ref="E436" authorId="1">
      <text>
        <r>
          <rPr>
            <b/>
            <sz val="10"/>
            <rFont val="Tahoma"/>
            <family val="2"/>
          </rPr>
          <t>Секретарь:</t>
        </r>
        <r>
          <rPr>
            <sz val="10"/>
            <rFont val="Tahoma"/>
            <family val="2"/>
          </rPr>
          <t xml:space="preserve">
9 шт</t>
        </r>
      </text>
    </comment>
    <comment ref="E4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9 шт
</t>
        </r>
      </text>
    </comment>
  </commentList>
</comments>
</file>

<file path=xl/sharedStrings.xml><?xml version="1.0" encoding="utf-8"?>
<sst xmlns="http://schemas.openxmlformats.org/spreadsheetml/2006/main" count="2890" uniqueCount="1446">
  <si>
    <t>№ № п/п</t>
  </si>
  <si>
    <t xml:space="preserve">Наименование </t>
  </si>
  <si>
    <t>Ед. изм.</t>
  </si>
  <si>
    <t>Остаток на складе</t>
  </si>
  <si>
    <t>тонн</t>
  </si>
  <si>
    <t>№ п/п</t>
  </si>
  <si>
    <t>тн</t>
  </si>
  <si>
    <t>Итого:</t>
  </si>
  <si>
    <t>Наименование материальных ценностей с указанием марки,сортамента, типоразмера,сортности, класса</t>
  </si>
  <si>
    <t>Ед. измерения</t>
  </si>
  <si>
    <t>Кол-во материальных ценностей, разбронируемых из мобрезерва</t>
  </si>
  <si>
    <t>Сталь сорт конструкционная.</t>
  </si>
  <si>
    <t>53С2 Ф 45</t>
  </si>
  <si>
    <t>60С2ХА 152x35</t>
  </si>
  <si>
    <t>60С2ХА Ф26</t>
  </si>
  <si>
    <t>60С2ХА Ф42</t>
  </si>
  <si>
    <t>60С2ХАФ12</t>
  </si>
  <si>
    <t>55 С2ГФ36</t>
  </si>
  <si>
    <t>Полоса лемеховаяЛ-53</t>
  </si>
  <si>
    <t xml:space="preserve">Полоса 60С2ХА  50x8 </t>
  </si>
  <si>
    <t>55С2Ф13</t>
  </si>
  <si>
    <t>60С2А Ф34</t>
  </si>
  <si>
    <t>Сталь сортовая холоднотянутая</t>
  </si>
  <si>
    <t>50Г ф22</t>
  </si>
  <si>
    <t>50Г ф25</t>
  </si>
  <si>
    <t>Проволока стальная,</t>
  </si>
  <si>
    <t>51ХФА2 кл ф4,5</t>
  </si>
  <si>
    <t>51хФА2 кл фЗ,5</t>
  </si>
  <si>
    <t>Об./кач 2кл ф4,5</t>
  </si>
  <si>
    <t>Всего по перечню:</t>
  </si>
  <si>
    <t>Белорецк</t>
  </si>
  <si>
    <t>Уфа</t>
  </si>
  <si>
    <t>Цена</t>
  </si>
  <si>
    <t>наименование</t>
  </si>
  <si>
    <t>ед. изм.</t>
  </si>
  <si>
    <t>отгр с пулк</t>
  </si>
  <si>
    <t>приход до авг на соф</t>
  </si>
  <si>
    <t>отгр до авг</t>
  </si>
  <si>
    <t>кол-во по инвентаризации</t>
  </si>
  <si>
    <t xml:space="preserve">стоим ост по инвент </t>
  </si>
  <si>
    <t>стоимость</t>
  </si>
  <si>
    <t>источник</t>
  </si>
  <si>
    <t>Проволока</t>
  </si>
  <si>
    <t>ПП</t>
  </si>
  <si>
    <t>пров д. 1,3</t>
  </si>
  <si>
    <t>т</t>
  </si>
  <si>
    <t>Очер</t>
  </si>
  <si>
    <t>ст. 10КП</t>
  </si>
  <si>
    <t>пров д. 6,0</t>
  </si>
  <si>
    <t>пров д. 6,5</t>
  </si>
  <si>
    <t>ст. 45</t>
  </si>
  <si>
    <t>пров д. 1,8</t>
  </si>
  <si>
    <t>пров д. 7,0</t>
  </si>
  <si>
    <t>Балки и швеллеры</t>
  </si>
  <si>
    <t>Год закладки</t>
  </si>
  <si>
    <t>Швеллер № 12 ВЗПС</t>
  </si>
  <si>
    <t>Швеллер № 22 ЗПС</t>
  </si>
  <si>
    <t>Швеллер № 30 ЗПС</t>
  </si>
  <si>
    <t>Швеллер № 40 ЗПС</t>
  </si>
  <si>
    <t>Швеллер № 27 ЗПС</t>
  </si>
  <si>
    <t>двутавр № 27</t>
  </si>
  <si>
    <t>двутавр № 24</t>
  </si>
  <si>
    <t>двутавр № 10</t>
  </si>
  <si>
    <t>Лист  Х/К</t>
  </si>
  <si>
    <t>08ПС</t>
  </si>
  <si>
    <t>0,55-0,6 (1,0х2,0)</t>
  </si>
  <si>
    <t>Круги  Ст 20</t>
  </si>
  <si>
    <t>ст. 20</t>
  </si>
  <si>
    <t>S 8</t>
  </si>
  <si>
    <t xml:space="preserve">Ст 20 </t>
  </si>
  <si>
    <t>ф 50 1050-74</t>
  </si>
  <si>
    <t>ф 56 1050-74</t>
  </si>
  <si>
    <t>ф 60 1050-74</t>
  </si>
  <si>
    <t>Ст 20</t>
  </si>
  <si>
    <t>ф 65 1050-74</t>
  </si>
  <si>
    <t>ф 90 1050-74</t>
  </si>
  <si>
    <t>ф 95 1050-74</t>
  </si>
  <si>
    <t xml:space="preserve">Ст20 </t>
  </si>
  <si>
    <t>ф 150 1050-74</t>
  </si>
  <si>
    <t>Лист   Г/К</t>
  </si>
  <si>
    <t>лист т. 4 (4,5х1,28)</t>
  </si>
  <si>
    <t>лист т. 5 (1,27х4,52)</t>
  </si>
  <si>
    <t>лист т. 6 (4,51х1,27)</t>
  </si>
  <si>
    <t>лист т. 8 (4,54х1,26)</t>
  </si>
  <si>
    <t xml:space="preserve">Ст 20  </t>
  </si>
  <si>
    <t>лист т. 12 (4,54х1,26)</t>
  </si>
  <si>
    <t xml:space="preserve">Ст 20   </t>
  </si>
  <si>
    <t>лист т. 16 (1,42х4,52)</t>
  </si>
  <si>
    <t>ст. 3</t>
  </si>
  <si>
    <t>6х1070х6000</t>
  </si>
  <si>
    <t>6х1000х8500</t>
  </si>
  <si>
    <t>т. 6</t>
  </si>
  <si>
    <t>6,0х6000х1500</t>
  </si>
  <si>
    <t>иваново</t>
  </si>
  <si>
    <t xml:space="preserve">ст. </t>
  </si>
  <si>
    <t>14,0 (1,5х6,0)</t>
  </si>
  <si>
    <t>Лист 10ХСНД</t>
  </si>
  <si>
    <t xml:space="preserve"> </t>
  </si>
  <si>
    <t>ст. 10ХСНД</t>
  </si>
  <si>
    <t>6х1200х6300</t>
  </si>
  <si>
    <t>14х1600х6000</t>
  </si>
  <si>
    <t>Сталь 35</t>
  </si>
  <si>
    <t>ст. 35</t>
  </si>
  <si>
    <t>круг 38</t>
  </si>
  <si>
    <t>Сталь 45</t>
  </si>
  <si>
    <t>круг 20</t>
  </si>
  <si>
    <t>нет</t>
  </si>
  <si>
    <t>круг 25</t>
  </si>
  <si>
    <t xml:space="preserve">Ст 45 </t>
  </si>
  <si>
    <t>круг 40 1050-74</t>
  </si>
  <si>
    <t>Ст 45</t>
  </si>
  <si>
    <t>круг 45</t>
  </si>
  <si>
    <t>круг 50 1050-74</t>
  </si>
  <si>
    <t>круг 90</t>
  </si>
  <si>
    <t>круг 140</t>
  </si>
  <si>
    <t>круг 210</t>
  </si>
  <si>
    <t>ст.45</t>
  </si>
  <si>
    <t>круг 250</t>
  </si>
  <si>
    <t>кв. 20х20</t>
  </si>
  <si>
    <t>Сталь пружин  60-65Г</t>
  </si>
  <si>
    <t>Ст 60</t>
  </si>
  <si>
    <t>круг 5,5</t>
  </si>
  <si>
    <t>Ст 65Г т 6</t>
  </si>
  <si>
    <t>1,54х4,52</t>
  </si>
  <si>
    <t>разный раскрой</t>
  </si>
  <si>
    <t>ст. 60С2А</t>
  </si>
  <si>
    <t>10,0х123х420</t>
  </si>
  <si>
    <t>10 (резаный)</t>
  </si>
  <si>
    <t>ст. 50Г</t>
  </si>
  <si>
    <t>полоса 56х110</t>
  </si>
  <si>
    <t>Сталь ?</t>
  </si>
  <si>
    <t>ст. ?</t>
  </si>
  <si>
    <t>пров д. 0,4</t>
  </si>
  <si>
    <t>круг 14,5</t>
  </si>
  <si>
    <t>круг 15</t>
  </si>
  <si>
    <t>круг 16</t>
  </si>
  <si>
    <t>круг 18</t>
  </si>
  <si>
    <t>круг 19</t>
  </si>
  <si>
    <t>круг 22</t>
  </si>
  <si>
    <t>круг 26</t>
  </si>
  <si>
    <t>круг 28</t>
  </si>
  <si>
    <t>круг 30</t>
  </si>
  <si>
    <t>круг 31</t>
  </si>
  <si>
    <t>Ст ?</t>
  </si>
  <si>
    <t>круг 40</t>
  </si>
  <si>
    <t>круг 56</t>
  </si>
  <si>
    <t>круг 60</t>
  </si>
  <si>
    <t>круг 75</t>
  </si>
  <si>
    <t>S 6</t>
  </si>
  <si>
    <t>S 7</t>
  </si>
  <si>
    <t>S 10</t>
  </si>
  <si>
    <t>S 14</t>
  </si>
  <si>
    <t>S 19</t>
  </si>
  <si>
    <t>S 57</t>
  </si>
  <si>
    <t>Сталь сортовая холоднотянутая автоматная</t>
  </si>
  <si>
    <t>А 12</t>
  </si>
  <si>
    <t>пров д. 3,8</t>
  </si>
  <si>
    <t>Сталь сортовая инструментальная</t>
  </si>
  <si>
    <t>У 7</t>
  </si>
  <si>
    <t>Сталь 20Х13</t>
  </si>
  <si>
    <t>20 Х 13</t>
  </si>
  <si>
    <t>круг 14</t>
  </si>
  <si>
    <t>Круг маломаг 45Г17Ю3</t>
  </si>
  <si>
    <t>45Г17Ю3</t>
  </si>
  <si>
    <t>круг 95, 90</t>
  </si>
  <si>
    <t>круг 80</t>
  </si>
  <si>
    <t>круг 110</t>
  </si>
  <si>
    <t xml:space="preserve">Сталь маломаг 45Г17Ю3  </t>
  </si>
  <si>
    <t>Лист 45Г17Ю3</t>
  </si>
  <si>
    <t>3х1000х5000</t>
  </si>
  <si>
    <t>Уголок 45Г17Ю3</t>
  </si>
  <si>
    <t>125х125х12</t>
  </si>
  <si>
    <t>Трубы стальные</t>
  </si>
  <si>
    <t>труба 10х2</t>
  </si>
  <si>
    <t>труба 12х2</t>
  </si>
  <si>
    <t>труба 16х2</t>
  </si>
  <si>
    <t>ст. 10</t>
  </si>
  <si>
    <t>труба 18х2,5</t>
  </si>
  <si>
    <t>труба 20х2,0</t>
  </si>
  <si>
    <t>труба 20х1</t>
  </si>
  <si>
    <t>труба 22х1,0</t>
  </si>
  <si>
    <t>труба 22х2,5</t>
  </si>
  <si>
    <t>ст. 20В</t>
  </si>
  <si>
    <t>труба 25х2,5</t>
  </si>
  <si>
    <t>труба 27х3,5</t>
  </si>
  <si>
    <t>ст. ТУ газлифт(Кавказ)</t>
  </si>
  <si>
    <t>труба 28х3</t>
  </si>
  <si>
    <t>труба 30х2,0</t>
  </si>
  <si>
    <t>труба 30х1,5</t>
  </si>
  <si>
    <t>труба 34х4</t>
  </si>
  <si>
    <t>труба 40х2</t>
  </si>
  <si>
    <t>труба 50х2</t>
  </si>
  <si>
    <t>ст. 20 ТУ (Кавказ)</t>
  </si>
  <si>
    <t>труба 57х5</t>
  </si>
  <si>
    <t>(Кавказ)</t>
  </si>
  <si>
    <t>труба 60х8</t>
  </si>
  <si>
    <t>труба 63х1,5</t>
  </si>
  <si>
    <t>труба 76х5</t>
  </si>
  <si>
    <t>труба 83х7</t>
  </si>
  <si>
    <t>труба 108х6</t>
  </si>
  <si>
    <t>труба 108х14</t>
  </si>
  <si>
    <t>труба 127х12</t>
  </si>
  <si>
    <t>12Х2НВФА</t>
  </si>
  <si>
    <t>труба  25х2</t>
  </si>
  <si>
    <t>Сталь конструк никельсодерж</t>
  </si>
  <si>
    <t>Ст 40ХН</t>
  </si>
  <si>
    <t>д 160</t>
  </si>
  <si>
    <t>д 95</t>
  </si>
  <si>
    <t>Ст 38Х2МЮА</t>
  </si>
  <si>
    <t>д 120</t>
  </si>
  <si>
    <t>Ст 38ХМ</t>
  </si>
  <si>
    <t>д 100</t>
  </si>
  <si>
    <t>Ст 35ХМ</t>
  </si>
  <si>
    <t>Ст 38ХС</t>
  </si>
  <si>
    <t>д 90</t>
  </si>
  <si>
    <t>Ст 30ХГСА</t>
  </si>
  <si>
    <t>д 34</t>
  </si>
  <si>
    <t>Ст ОХН1М</t>
  </si>
  <si>
    <t>д 110</t>
  </si>
  <si>
    <t>д 75</t>
  </si>
  <si>
    <t>Ст 38ХСМ</t>
  </si>
  <si>
    <t>Ст ОХНЗМ</t>
  </si>
  <si>
    <t>д 50</t>
  </si>
  <si>
    <t>д 28</t>
  </si>
  <si>
    <t>ОХН1М</t>
  </si>
  <si>
    <t>д 45</t>
  </si>
  <si>
    <t>Наличие ТМЦ на складе Карла Маркса</t>
  </si>
  <si>
    <t>ТМЦ</t>
  </si>
  <si>
    <t>Ед.</t>
  </si>
  <si>
    <t>Основной</t>
  </si>
  <si>
    <t>Заявка</t>
  </si>
  <si>
    <t xml:space="preserve">   источник</t>
  </si>
  <si>
    <t>Кол - во</t>
  </si>
  <si>
    <t>по складск карточкам</t>
  </si>
  <si>
    <t>№ карточки</t>
  </si>
  <si>
    <t>Сумма</t>
  </si>
  <si>
    <t>на продажу</t>
  </si>
  <si>
    <t>Сталь</t>
  </si>
  <si>
    <t xml:space="preserve">Трубы водогазопроводные </t>
  </si>
  <si>
    <t>ст.  3 тр. 1 1/4 д. 33</t>
  </si>
  <si>
    <t>ст.  3 тр. 1 1/4 д. 34</t>
  </si>
  <si>
    <t>2266А</t>
  </si>
  <si>
    <t>ст.  3 тр. 1 1/4 д. 35</t>
  </si>
  <si>
    <t>2266Б</t>
  </si>
  <si>
    <t>ст.  3 тр. 1 1/4 д. 36</t>
  </si>
  <si>
    <t>2266В</t>
  </si>
  <si>
    <t>ст. 3 тр. 1 1/2</t>
  </si>
  <si>
    <t>Ст. 3 тр. 2</t>
  </si>
  <si>
    <t>Сталь 3</t>
  </si>
  <si>
    <t>ст. 3 д. 130</t>
  </si>
  <si>
    <t>Ст. 3сп уг. 25х25х4</t>
  </si>
  <si>
    <t>Ст. 3сп уг. 32х20х3</t>
  </si>
  <si>
    <t>Ст. 3ПС лист т. 0,6 (1,25х2,5)</t>
  </si>
  <si>
    <t>Сталь листовая х/к  и декапированная</t>
  </si>
  <si>
    <t>08КП лента 0,12х26</t>
  </si>
  <si>
    <t>08КП лента 0,2х90</t>
  </si>
  <si>
    <t>08КП лента 2,1х70</t>
  </si>
  <si>
    <t xml:space="preserve"> 08ХВ лента 0,5х200</t>
  </si>
  <si>
    <t>08КП лента 0,4х20 стальн упаковочная</t>
  </si>
  <si>
    <t>Ст 08 КП лист т. 0,8 (1,25х2,52)</t>
  </si>
  <si>
    <t>08КП лист т. 1.0 (1,37х2,50)</t>
  </si>
  <si>
    <t>08СП # 0,5 (1,0х2,0)</t>
  </si>
  <si>
    <t>08СП # 0,5 (1,1х2,0)</t>
  </si>
  <si>
    <t>08СП #  0,5-0,6 (1,25х2,0)</t>
  </si>
  <si>
    <t>Сталь 10</t>
  </si>
  <si>
    <t>ст. 10 д. 9</t>
  </si>
  <si>
    <t>ст 10 д 36</t>
  </si>
  <si>
    <t>2012Б</t>
  </si>
  <si>
    <t>ст. 10 S 19</t>
  </si>
  <si>
    <t>ст. 10 тр. 10х1,0</t>
  </si>
  <si>
    <t>ст. 10 тр. 12х1,0</t>
  </si>
  <si>
    <t>ст. 10 тр. 12х1,2</t>
  </si>
  <si>
    <t>ст. 10 тр. 14х2,0</t>
  </si>
  <si>
    <t>ст. 10 тр. 28х2,0</t>
  </si>
  <si>
    <t>ст. 10 тр. 30х2,5</t>
  </si>
  <si>
    <t>ст. 10 тр. 34х4,5</t>
  </si>
  <si>
    <t>ст. 10 тр. 40х3,0</t>
  </si>
  <si>
    <t>ст. 10 тр. 40х3,5</t>
  </si>
  <si>
    <t>ст. 10 тр. 48х3,0</t>
  </si>
  <si>
    <t>ст. 10 лист т. 0,5 (1,2х2,0)</t>
  </si>
  <si>
    <t>ст. 10Г2 полоса 8х430</t>
  </si>
  <si>
    <t>ст. 15 полоса 16х40</t>
  </si>
  <si>
    <t>Сталь 20</t>
  </si>
  <si>
    <t>ст. 20 д. 9</t>
  </si>
  <si>
    <t>ст.20  тр. д. 10х2,0</t>
  </si>
  <si>
    <t>КрКуз</t>
  </si>
  <si>
    <t>труба 14х2</t>
  </si>
  <si>
    <t>ст.20  тр. д. 17х3,0</t>
  </si>
  <si>
    <t>Ст 20 тр. Д. 20х2</t>
  </si>
  <si>
    <t>труба 22х2</t>
  </si>
  <si>
    <t>труба 22х3</t>
  </si>
  <si>
    <t>ст.20  тр. д. 28х2,0</t>
  </si>
  <si>
    <t>ст.20  тр. д. 30х1,0</t>
  </si>
  <si>
    <t>труба 30х2</t>
  </si>
  <si>
    <t>ст.20  тр. д. 30х3,0</t>
  </si>
  <si>
    <t>ст.20  тр. д. 30х4,0</t>
  </si>
  <si>
    <t>ст.20  тр. д. 32х6,0</t>
  </si>
  <si>
    <t>ст.20  тр. д. 34х2,5</t>
  </si>
  <si>
    <t>ст.20  тр. д. 36х1,5</t>
  </si>
  <si>
    <t>ст. 20 тр. д. 38х6,0</t>
  </si>
  <si>
    <t>ст.20  тр. д. 38х8,0</t>
  </si>
  <si>
    <t>ст. 20 тр. д. 40х3,0</t>
  </si>
  <si>
    <t>ст.20  тр. д. 40х4,0</t>
  </si>
  <si>
    <t>ст. 20 тр. д. 48х3,5</t>
  </si>
  <si>
    <t>ст. 20 тр. д. 48х7,0</t>
  </si>
  <si>
    <t>ст.20  тр. д. 48х8,0</t>
  </si>
  <si>
    <t>ст. 20 тр. 57х4</t>
  </si>
  <si>
    <t>ст. 20 тр. д. 60х4,0</t>
  </si>
  <si>
    <t>Ст 20   тр д  60x8</t>
  </si>
  <si>
    <t>ст.20  тр. д. 68х1,5</t>
  </si>
  <si>
    <t>Ст 20  тр  д   8х1,4</t>
  </si>
  <si>
    <t>Ст2О  тр д.  16х1,6</t>
  </si>
  <si>
    <t>Ст 20  тр д.   25x1,4</t>
  </si>
  <si>
    <t>Ст 20  тр  д    25x2</t>
  </si>
  <si>
    <t>Ст 20 тр  д.    30x1</t>
  </si>
  <si>
    <t>ст.20  лист т. 0,6 (1,0х2,0)</t>
  </si>
  <si>
    <t>ржавый</t>
  </si>
  <si>
    <t>ст.20  лист т. 0,8 (0,7х1,45)</t>
  </si>
  <si>
    <t>ст.20  лист т. 0,8 (1,3х3,0)</t>
  </si>
  <si>
    <t>ст.20  Н лента   т. 0,5х85</t>
  </si>
  <si>
    <t>Ст 35   т. 2,5 (0,5х2,0)</t>
  </si>
  <si>
    <t>нет карточки</t>
  </si>
  <si>
    <t>ст. 30  д. 98</t>
  </si>
  <si>
    <t>Сталь 40Х</t>
  </si>
  <si>
    <t>Ст. 40Х д. 56</t>
  </si>
  <si>
    <t>Ст. 40Х д. 80</t>
  </si>
  <si>
    <t>ст. 40Х д. 120</t>
  </si>
  <si>
    <t>40Х лист 35 (0,315х0,35)</t>
  </si>
  <si>
    <t>40Х лист 50 (0,31х0,33)</t>
  </si>
  <si>
    <t>ст. 40 д.  86</t>
  </si>
  <si>
    <t>ст. 40 поковка 36х106</t>
  </si>
  <si>
    <t>ст. 40 полоса 20х40</t>
  </si>
  <si>
    <t>ст 45 д. 6</t>
  </si>
  <si>
    <t>2157А</t>
  </si>
  <si>
    <t>ст. 45 д.  5,5</t>
  </si>
  <si>
    <t>ст. 45 д.  7</t>
  </si>
  <si>
    <t>ст. 45 д.  9</t>
  </si>
  <si>
    <t xml:space="preserve"> ст 45 д. 11</t>
  </si>
  <si>
    <t>2158А</t>
  </si>
  <si>
    <t>ст. 45 д. 14</t>
  </si>
  <si>
    <t>ст. 45 д. 23</t>
  </si>
  <si>
    <t>ст. 45 д. 32</t>
  </si>
  <si>
    <t>2025А</t>
  </si>
  <si>
    <t>ст 45    д 36</t>
  </si>
  <si>
    <t>2012А</t>
  </si>
  <si>
    <t>ст. 45 д. 40</t>
  </si>
  <si>
    <t>ст. 45 д. 45</t>
  </si>
  <si>
    <t>ст. 45Г д. 55</t>
  </si>
  <si>
    <t>ст. 45Г д. 86</t>
  </si>
  <si>
    <t>ст. 45 д. 130</t>
  </si>
  <si>
    <t>ст. 45 д. 150</t>
  </si>
  <si>
    <t>Ст. 45 тр. 27х3,5</t>
  </si>
  <si>
    <t>ст. 45    S 9</t>
  </si>
  <si>
    <t>ст. 45  полоса 36х109</t>
  </si>
  <si>
    <t>ст. 45  лист т. 1,5 (1,0х2,0)</t>
  </si>
  <si>
    <t>ст. 55   д. 6,6</t>
  </si>
  <si>
    <t>1410А</t>
  </si>
  <si>
    <t>20Х13 Сталь</t>
  </si>
  <si>
    <t>ст  20Х13 д. 3,0</t>
  </si>
  <si>
    <t xml:space="preserve"> ржавые</t>
  </si>
  <si>
    <t>ст. 20Х13     кв. 30х30</t>
  </si>
  <si>
    <t>ст. 20Х13 лист т. 1,0 (0,75х1,4)</t>
  </si>
  <si>
    <t>ст. 20Х13 лист т. 1,5 (0,5х2,0)</t>
  </si>
  <si>
    <t>ст. 20Х13 лист т. 2,0 (0,5х2,0)</t>
  </si>
  <si>
    <t>25Х13Н2 Сталь</t>
  </si>
  <si>
    <t>ст. 25Х13Н2 д. 11</t>
  </si>
  <si>
    <t>ст. 25Х13Н2 д. 15</t>
  </si>
  <si>
    <t>ст. 25Х13Н2 д. 24</t>
  </si>
  <si>
    <t>ст. 25Х13Н2 д. 28</t>
  </si>
  <si>
    <t>ст. 25Х13Н2 д. 38</t>
  </si>
  <si>
    <t>30ХГСА Сталь</t>
  </si>
  <si>
    <t>ст. 30ХГСА лист т. 1,0 (1,0х1,43)</t>
  </si>
  <si>
    <t>ст. 30ХГСА лист т. 1,0 (1,0х2,0)</t>
  </si>
  <si>
    <t>ст. 30ХГСА лист т. 1,5 (1,0х2,0)</t>
  </si>
  <si>
    <t>38ХС д. 60</t>
  </si>
  <si>
    <t>70С3А ,65Г</t>
  </si>
  <si>
    <t>ст. 65Г д. 25</t>
  </si>
  <si>
    <t>2007В</t>
  </si>
  <si>
    <t>ст. 65Г д. 26</t>
  </si>
  <si>
    <t>ст. 60Г д. 53</t>
  </si>
  <si>
    <t>ст. 65Г д. 53</t>
  </si>
  <si>
    <t>ст. 65 лист т. 0,2 (0,6х2,0)</t>
  </si>
  <si>
    <t>ст. 65 лист т. 0,2 (1,0х2,0)</t>
  </si>
  <si>
    <t>ст. 65 лист т. 0,6 (1,0х2,0)</t>
  </si>
  <si>
    <t>ст. 65 лист т. 0,8 (1,0х2,0)</t>
  </si>
  <si>
    <t>ст. 65 лист т. 6,5 (1,0х2,0)</t>
  </si>
  <si>
    <t>ст 65Г лента 0,5х42</t>
  </si>
  <si>
    <t>ст 70С3А д. 34</t>
  </si>
  <si>
    <t>0,078  1</t>
  </si>
  <si>
    <t>70С3А поковка 19,5х22,0</t>
  </si>
  <si>
    <t>0,530  2</t>
  </si>
  <si>
    <t>3,030  10</t>
  </si>
  <si>
    <t>А-12 Сталь</t>
  </si>
  <si>
    <t>0,769  6</t>
  </si>
  <si>
    <t>0,450  2</t>
  </si>
  <si>
    <t>ст. А-12  д.7</t>
  </si>
  <si>
    <t>0,390  2</t>
  </si>
  <si>
    <t>ст. А-12  д. 9</t>
  </si>
  <si>
    <t>0,06  2</t>
  </si>
  <si>
    <t>ст. А-12  д. 13</t>
  </si>
  <si>
    <t>0,148  6</t>
  </si>
  <si>
    <t>ст. А-12  д. 14</t>
  </si>
  <si>
    <t>0,192   1</t>
  </si>
  <si>
    <t>ст. А-12  д. 15</t>
  </si>
  <si>
    <t>0,458  6</t>
  </si>
  <si>
    <t>ст. А-12  д. 18</t>
  </si>
  <si>
    <t>0,105  2</t>
  </si>
  <si>
    <t>ст. А-12 . S 6  в бухте</t>
  </si>
  <si>
    <t>ст. А-12 S 5</t>
  </si>
  <si>
    <t>ст. А-12 S 7</t>
  </si>
  <si>
    <t>0,950  2</t>
  </si>
  <si>
    <t>ст. А-12 S 9</t>
  </si>
  <si>
    <t>0,572  4</t>
  </si>
  <si>
    <t>0,463  1</t>
  </si>
  <si>
    <t>ст. А-12 S 11</t>
  </si>
  <si>
    <t>ст. А-12 S 12</t>
  </si>
  <si>
    <t>ст. А-12 S 14</t>
  </si>
  <si>
    <t>0,249  1</t>
  </si>
  <si>
    <t>ст. А-12 S 17</t>
  </si>
  <si>
    <t>1,117  4</t>
  </si>
  <si>
    <t>ст. А-12 S 19</t>
  </si>
  <si>
    <t>Сталь нержав 12Х18Н10Т</t>
  </si>
  <si>
    <t>12х18Н10Т≠8,0 (1,4х5,1)</t>
  </si>
  <si>
    <t xml:space="preserve"> 08Х22Н6Т(ЭП53)  д. 36</t>
  </si>
  <si>
    <t>Ст. сортовая со спец. св.</t>
  </si>
  <si>
    <t>29НК д. 8</t>
  </si>
  <si>
    <t>Сталь Х</t>
  </si>
  <si>
    <t>Ст. Х д. 20</t>
  </si>
  <si>
    <t>Сталь "АРМКО" со спецсвойствами</t>
  </si>
  <si>
    <t>Э12 т. 1,0 (1,0х2,0)</t>
  </si>
  <si>
    <t>10895   д. 9,0  в бухте</t>
  </si>
  <si>
    <t>Поковка Э12 138х160</t>
  </si>
  <si>
    <t xml:space="preserve">Стали  прецизионных сплавов </t>
  </si>
  <si>
    <t>Круг  29НК  д. 8</t>
  </si>
  <si>
    <t>Лента</t>
  </si>
  <si>
    <t>Лента  50НП 0,05х30</t>
  </si>
  <si>
    <t>Лента  29НК 0,2 х 290</t>
  </si>
  <si>
    <t>Лента  29НК 0,16 х 250</t>
  </si>
  <si>
    <t>49К2ФАВ4 т. 0,1х12,5</t>
  </si>
  <si>
    <t>64А</t>
  </si>
  <si>
    <t>49К2ФАВ4 т. 0,1х16</t>
  </si>
  <si>
    <t>64Б</t>
  </si>
  <si>
    <t>49К2ФАВ4 т. 0,1х20</t>
  </si>
  <si>
    <t>49К2ФАВ4 т. 0,1х25</t>
  </si>
  <si>
    <t>49К2ФАВ4 т. 0,1х30</t>
  </si>
  <si>
    <t>64В</t>
  </si>
  <si>
    <t>Сталь 7ХГ2ВМ</t>
  </si>
  <si>
    <t>7ХГ2ВМ   д. 160</t>
  </si>
  <si>
    <t>ст. 7ХГ2ВМ полоса 60х150</t>
  </si>
  <si>
    <t>Лента трансформаторная</t>
  </si>
  <si>
    <t>рж</t>
  </si>
  <si>
    <t>3422 0,06х10</t>
  </si>
  <si>
    <t>3422 0,08х16</t>
  </si>
  <si>
    <t>3422 0,08х20</t>
  </si>
  <si>
    <t>Маломагн. Сталь  45Г17Ю3</t>
  </si>
  <si>
    <t>Лист 45Г17Ю3 т. 2,0 (0,8х1,6)</t>
  </si>
  <si>
    <t>Полособульба  № 7</t>
  </si>
  <si>
    <t>Сталь серебрянка У8А</t>
  </si>
  <si>
    <t>У8А д. 1,0-1,5</t>
  </si>
  <si>
    <t>У8А д. 1,55</t>
  </si>
  <si>
    <t>У8А д. 3,0</t>
  </si>
  <si>
    <t>1426А</t>
  </si>
  <si>
    <t>У8А д. 3,1</t>
  </si>
  <si>
    <t>У 10 А д. 2,5</t>
  </si>
  <si>
    <t>Сталь Р18</t>
  </si>
  <si>
    <t>Р6М5д. 1,6</t>
  </si>
  <si>
    <t>Р 9 д. 6,2</t>
  </si>
  <si>
    <t>Р 18 д. 0,7</t>
  </si>
  <si>
    <t>Р 18 д. 1,1</t>
  </si>
  <si>
    <t>Р 18 д. 1,2</t>
  </si>
  <si>
    <t>Р 18 д. 1,7</t>
  </si>
  <si>
    <t>Р 18 д. 2,5</t>
  </si>
  <si>
    <t>Р 18 д. 2,7</t>
  </si>
  <si>
    <t>Р 18 д. 3,15</t>
  </si>
  <si>
    <t>Р 18 д. 3,2</t>
  </si>
  <si>
    <t>Р 18 д. 3,4</t>
  </si>
  <si>
    <t>Р 18 д. 3,8</t>
  </si>
  <si>
    <t>Р 18 д. 4,0</t>
  </si>
  <si>
    <t>Р 18 д. 4,3</t>
  </si>
  <si>
    <t>Р 18 д. 5,7</t>
  </si>
  <si>
    <t>Сталь Углеродистая</t>
  </si>
  <si>
    <t>У7А лента 0,34х3,0</t>
  </si>
  <si>
    <t>0,092  1</t>
  </si>
  <si>
    <t>У8А круг д. 8</t>
  </si>
  <si>
    <t>У8А круг д. 9</t>
  </si>
  <si>
    <t>У12А круг д. 12</t>
  </si>
  <si>
    <t>У8А круг д. 19</t>
  </si>
  <si>
    <t>У8А круг д. 20</t>
  </si>
  <si>
    <t>0,203  7</t>
  </si>
  <si>
    <t>У12А круг д. 45</t>
  </si>
  <si>
    <t>0,100  10</t>
  </si>
  <si>
    <t>У12А круг д. 50</t>
  </si>
  <si>
    <t>ХВГ сталь</t>
  </si>
  <si>
    <t>Ст ХВГ круг д. 16</t>
  </si>
  <si>
    <t>95Х18 д. 3,0</t>
  </si>
  <si>
    <t>9ХС д. 10</t>
  </si>
  <si>
    <t>9ХС д. 20</t>
  </si>
  <si>
    <t>50ХФА д. 12</t>
  </si>
  <si>
    <t>38ХМЮА д. 14</t>
  </si>
  <si>
    <t>38ХМЮА д. 20</t>
  </si>
  <si>
    <t>38ХН3А д. 48</t>
  </si>
  <si>
    <t>38Х2МЮА кв. 120х120 (поковка)</t>
  </si>
  <si>
    <t xml:space="preserve"> 20Х2Н4А     д. 32</t>
  </si>
  <si>
    <t>18ХГТ д. 42</t>
  </si>
  <si>
    <t>Ст. ШХ15 д. 150</t>
  </si>
  <si>
    <t>ст. ? д. 160</t>
  </si>
  <si>
    <t>Стальная пружинная проволока</t>
  </si>
  <si>
    <t>НП пров. д. 0,75</t>
  </si>
  <si>
    <t>НП пров. д. 1,1</t>
  </si>
  <si>
    <t>НП пров. д. 0,45</t>
  </si>
  <si>
    <t>ПП пров. д. 0,9</t>
  </si>
  <si>
    <t>ОВП пров. д. 0,3</t>
  </si>
  <si>
    <t>НП пров. д. 3,8</t>
  </si>
  <si>
    <t>пров. пружинная д. 0,3</t>
  </si>
  <si>
    <t>0,084 - 12</t>
  </si>
  <si>
    <t>пров. пружинная д. 1,3</t>
  </si>
  <si>
    <t>д. 16</t>
  </si>
  <si>
    <t>527А</t>
  </si>
  <si>
    <t>д. 18</t>
  </si>
  <si>
    <t>д. 22</t>
  </si>
  <si>
    <t>д. 25</t>
  </si>
  <si>
    <t>д. 30</t>
  </si>
  <si>
    <t>д. 36</t>
  </si>
  <si>
    <t>д. 45</t>
  </si>
  <si>
    <t>д. 48</t>
  </si>
  <si>
    <t>2014А</t>
  </si>
  <si>
    <t>д. 49</t>
  </si>
  <si>
    <t>д. 52</t>
  </si>
  <si>
    <t>д. 60</t>
  </si>
  <si>
    <t>0,,028</t>
  </si>
  <si>
    <t>д. 65</t>
  </si>
  <si>
    <t>д. 70 поковка</t>
  </si>
  <si>
    <t>д. 73 поковка</t>
  </si>
  <si>
    <t>д. 75</t>
  </si>
  <si>
    <t>д. 80</t>
  </si>
  <si>
    <t>ст. ? Д. 160</t>
  </si>
  <si>
    <t>615А</t>
  </si>
  <si>
    <t>S 22</t>
  </si>
  <si>
    <t>Квадрат 30х30</t>
  </si>
  <si>
    <t>труба  д. 10х1,0</t>
  </si>
  <si>
    <t>труба  д. 18х2,0</t>
  </si>
  <si>
    <t>труба 22х3,5</t>
  </si>
  <si>
    <t>ст. труба  д. 38х9,0</t>
  </si>
  <si>
    <t>ст. д. 60х60</t>
  </si>
  <si>
    <t>полоса 8х79</t>
  </si>
  <si>
    <t>2049А</t>
  </si>
  <si>
    <t>полоса 16х30</t>
  </si>
  <si>
    <t>2049Б</t>
  </si>
  <si>
    <t>полоса 16х50</t>
  </si>
  <si>
    <t>полоса 16х39</t>
  </si>
  <si>
    <t>Полоса стальная 20х100</t>
  </si>
  <si>
    <t>Кириши</t>
  </si>
  <si>
    <t xml:space="preserve">Лист кровельный 0,5 </t>
  </si>
  <si>
    <t>Лист оцинковка 0,5 (1,0х2,0)</t>
  </si>
  <si>
    <t>кр. Кузн</t>
  </si>
  <si>
    <t>Лист оцинковка 1,5 (1,0х2,0)</t>
  </si>
  <si>
    <t>Лист оцинковка 1,0 (1,0х2,4)</t>
  </si>
  <si>
    <t>Лист ст. 1,0 (1,25х2,5)</t>
  </si>
  <si>
    <t>Лист ст. 1,2 (1,25х2,5)</t>
  </si>
  <si>
    <t>Алюминиевый прокат</t>
  </si>
  <si>
    <t>АО, А5, А7, А99...</t>
  </si>
  <si>
    <t>АОМ лист т. 3 (2,0х1,0)</t>
  </si>
  <si>
    <t>АОН лист т. 0,8 (2,0х1,0)</t>
  </si>
  <si>
    <t>АОН лист т. 3,0 (2,0х1,0)</t>
  </si>
  <si>
    <t>01М т. 1,5</t>
  </si>
  <si>
    <t>А6М лист т. 1,0 (3,0х1,2)</t>
  </si>
  <si>
    <t>А5Н лист т. 3,0 (1,2х2,0)</t>
  </si>
  <si>
    <t>А5Н лист т. 3,0 (1,5х3,0)</t>
  </si>
  <si>
    <t>А7 лист т. 5,0 (1,0х2,0)</t>
  </si>
  <si>
    <t>А5Н лента 0,3х240</t>
  </si>
  <si>
    <t>А5М т. 1,0 (1,0х2,0)</t>
  </si>
  <si>
    <t>А99тк т. 3,0 (1,0х2,0)</t>
  </si>
  <si>
    <t>лист т. 1,0 (1,2х4,0)</t>
  </si>
  <si>
    <t>Алюм фольга</t>
  </si>
  <si>
    <t>АД1т фольга т. 0,05х100</t>
  </si>
  <si>
    <t>АМЦМ фольга 0,15х210</t>
  </si>
  <si>
    <t>АМЦМ фольга 0,15х260</t>
  </si>
  <si>
    <t>А5 фольга т. 0,016х57</t>
  </si>
  <si>
    <t>А5 фольга т. 0,02х30</t>
  </si>
  <si>
    <t>А7т ОКС фольга т. 0,06х100</t>
  </si>
  <si>
    <t>АД</t>
  </si>
  <si>
    <t>АДО д. 10</t>
  </si>
  <si>
    <t>АД1М лист т. 0,5 (2,0х1,2)</t>
  </si>
  <si>
    <t>АД1Н лист т. 0,5 (2,0х1,2)</t>
  </si>
  <si>
    <t>АД1Н лист т. 5,0 (2,0х1,2)</t>
  </si>
  <si>
    <t xml:space="preserve">Труба АД1М ф 6х1 </t>
  </si>
  <si>
    <t>АД-1 д. 10</t>
  </si>
  <si>
    <t>АД-1 д. 15</t>
  </si>
  <si>
    <t>АД-1 д. 20</t>
  </si>
  <si>
    <t>АД-1 д. 38</t>
  </si>
  <si>
    <t>АД-33 д. 25</t>
  </si>
  <si>
    <t>АД-33 д. 38</t>
  </si>
  <si>
    <t>АД-33 д. 40</t>
  </si>
  <si>
    <t>АД-33 д. 45</t>
  </si>
  <si>
    <t>АД-33 д. 50</t>
  </si>
  <si>
    <t>АД-33 д. 60</t>
  </si>
  <si>
    <t>АД-33 д. 65</t>
  </si>
  <si>
    <t>АД-33 д. 70</t>
  </si>
  <si>
    <t>АД-33 д. 75</t>
  </si>
  <si>
    <t>АД-33 д. 80</t>
  </si>
  <si>
    <t>АД-33т д. 80</t>
  </si>
  <si>
    <t>АД-33 труба д. 42х42х25х12</t>
  </si>
  <si>
    <t xml:space="preserve">АД-31 проф. </t>
  </si>
  <si>
    <t>АД-33 проф. 67х42х42х12</t>
  </si>
  <si>
    <t>АДОМ лист т. 4,0 (2,0х1,2)</t>
  </si>
  <si>
    <t>АДОН лист т. 5,0 (4,0х1,2)</t>
  </si>
  <si>
    <t>Д-33 д. 75</t>
  </si>
  <si>
    <t>АК4-1</t>
  </si>
  <si>
    <t>АК6 д. 75</t>
  </si>
  <si>
    <t>АМГ</t>
  </si>
  <si>
    <t>АМГ2 д. 30</t>
  </si>
  <si>
    <t>АМГ2 д. 40</t>
  </si>
  <si>
    <t>АМГ2 д. 50</t>
  </si>
  <si>
    <t>АМГ2М д. 50</t>
  </si>
  <si>
    <t>АМГ2 д. 55</t>
  </si>
  <si>
    <t>АМГ2 д. 60</t>
  </si>
  <si>
    <t>АМГ3 д. 40</t>
  </si>
  <si>
    <t>АМГ6 д. 15</t>
  </si>
  <si>
    <t>АМГ5м кв. 30х30</t>
  </si>
  <si>
    <t>АМГ1М тр. д. 6х1,0</t>
  </si>
  <si>
    <t>АМГ2М тр. д. 16х1</t>
  </si>
  <si>
    <t>АМГ2М лист т. 0,8 (3,0х1,2)</t>
  </si>
  <si>
    <t>АМГ2М лист т. 1,0 (2,0х1,2)</t>
  </si>
  <si>
    <t>АМГ2М лист т. 1,0 (3,0х1,2)</t>
  </si>
  <si>
    <t>АМГ2м  лист т. 1,0 (3,0х1,5)</t>
  </si>
  <si>
    <t>АМГ2Н2 лист т. 3,0 (3,0х1,5)</t>
  </si>
  <si>
    <t>АМГ3М лист т. 0,8 (3,0х1,2)</t>
  </si>
  <si>
    <t>АМГ3М лист т. 1,2 (4,0х1,5)</t>
  </si>
  <si>
    <t>АМГ 3м      # 20 20,3х12,7</t>
  </si>
  <si>
    <t>АМГЗм   # 16 20,40х12,7</t>
  </si>
  <si>
    <t>АМГ3 1/2М лист т. 0,8 (3,0х1,2)</t>
  </si>
  <si>
    <t>АМГ5М лист т. 1 (1,2х3,0)</t>
  </si>
  <si>
    <t>АМГ5М лист т. 1 (1,5х3)</t>
  </si>
  <si>
    <t>АМГ5М лист т. 1 (2,0х1,0)</t>
  </si>
  <si>
    <t>АМГ5м   #2 1,5х3,0</t>
  </si>
  <si>
    <t>АМГ5М лист т. 18,0 (4,0х1,2)</t>
  </si>
  <si>
    <t>АМГ6БМ лист т. 0,8 (4,0х1,2)</t>
  </si>
  <si>
    <t>АМГ6БМ лист т. 1,0 (2,0х1,2)</t>
  </si>
  <si>
    <t>АМГ6БМ лист т. 1,0 (3,0х1,2)</t>
  </si>
  <si>
    <t>АМГ6БМ 5х1200х4000</t>
  </si>
  <si>
    <t>АМГ6БМ лист т. 8 (4,0х1,2)</t>
  </si>
  <si>
    <t>АМГбм 50x50x5</t>
  </si>
  <si>
    <t>Труба АМГ6М  ф 38х3</t>
  </si>
  <si>
    <t>АМГАМ лист т. 1,5 (2,0х1,2)</t>
  </si>
  <si>
    <t xml:space="preserve">1915М полоса т. 0,5 </t>
  </si>
  <si>
    <t>1915М лист т. 1,0 (3,0х1,5)</t>
  </si>
  <si>
    <t>0,181  1</t>
  </si>
  <si>
    <t>1915М лист т. 2,5 (3,0х1,0)</t>
  </si>
  <si>
    <t>1915М лист т. 1,0 (4,0х1,2)</t>
  </si>
  <si>
    <t>АМЦ</t>
  </si>
  <si>
    <t>АМЦ д. 22</t>
  </si>
  <si>
    <t>АМЦ д. 26</t>
  </si>
  <si>
    <t>АМЦ д. 28</t>
  </si>
  <si>
    <t>АМЦ д. 35</t>
  </si>
  <si>
    <t>0,122  6</t>
  </si>
  <si>
    <t>АМЦ д. 40</t>
  </si>
  <si>
    <t>АМЦ д. 42</t>
  </si>
  <si>
    <t>АМЦ д. 45</t>
  </si>
  <si>
    <t>АМЦ д. 48</t>
  </si>
  <si>
    <t>АМЦ д. 50</t>
  </si>
  <si>
    <t>АМЦ д. 55</t>
  </si>
  <si>
    <t>АМЦ д. 60</t>
  </si>
  <si>
    <t>АМЦ д. 65</t>
  </si>
  <si>
    <t>АМЦ д. 70</t>
  </si>
  <si>
    <t>АМЦ д. 75</t>
  </si>
  <si>
    <t>АМЦ д. 100</t>
  </si>
  <si>
    <t>АМЦ пров. 6,0</t>
  </si>
  <si>
    <t>0,907  1</t>
  </si>
  <si>
    <t>АМЦ т. 1,5 (3,0х1,5)</t>
  </si>
  <si>
    <t>АМЦ т. 6,0 (3,0х1,2)</t>
  </si>
  <si>
    <t>0,003  6</t>
  </si>
  <si>
    <t>АМЦ лист т. 7,0 (3,0х1,2)</t>
  </si>
  <si>
    <t>АМЦ лист т. 8,0 (3,0х1,2)</t>
  </si>
  <si>
    <t>АМЦ проф. 106-17 80х40х40х4</t>
  </si>
  <si>
    <t>АМЦ проф. 106-30</t>
  </si>
  <si>
    <t>АМЦ швеллер 35х20х20х2,5</t>
  </si>
  <si>
    <t>АМЦ швеллер 45х40х3</t>
  </si>
  <si>
    <t>АМЦ1/2Н лист т. 1 (3,0х1,2)</t>
  </si>
  <si>
    <t>АМЦАМ лист т. 1,2 (2,0х1,2)</t>
  </si>
  <si>
    <t>0,012  2</t>
  </si>
  <si>
    <t>АМЦАМ лист т. 1,2 (3,0х1,2)</t>
  </si>
  <si>
    <t>АМЦАМ лист т. 2,0 (2,0х0,8)</t>
  </si>
  <si>
    <t>АМЦАМ лист т. 2,0 (2,0х1,2)</t>
  </si>
  <si>
    <t>АМЦАМ т. 3,0 (3,0х1,2)</t>
  </si>
  <si>
    <t>0,016  2</t>
  </si>
  <si>
    <t>АМЦМ лист т. 0,5 (3,0х1,2)</t>
  </si>
  <si>
    <t>АМЦМ лист т. 0,6 (3,0х1,2)</t>
  </si>
  <si>
    <t>АМЦМ лист т. 0,8 (2,0х1,2)</t>
  </si>
  <si>
    <t>АМЦМ лист т. 0,8 (3,0х1,2)</t>
  </si>
  <si>
    <t>АМЦМ лист т. 0,8 (4,0х1,2)</t>
  </si>
  <si>
    <t>АМЦМ лист т. 1,0 (3,0х1,2)</t>
  </si>
  <si>
    <t>АМЦМ лист т. 1,0 (4,0х1,2)</t>
  </si>
  <si>
    <t>0,012  6</t>
  </si>
  <si>
    <t>АМЦМ лист т. 1,2 (2,0х1,2)</t>
  </si>
  <si>
    <t>АМЦМ лист т. 1,2 (3,0х1,0)</t>
  </si>
  <si>
    <t>АМЦМ лист т. 1,2 (3,0х1,5)</t>
  </si>
  <si>
    <t>АМЦМ</t>
  </si>
  <si>
    <t>1,5х1200х3000</t>
  </si>
  <si>
    <t>1,5х1200х4000</t>
  </si>
  <si>
    <t>АМЦМ лист т. 2,5 (2,0х1,2)</t>
  </si>
  <si>
    <t>АМЦМ т. 3,0 (2,0х1,2)</t>
  </si>
  <si>
    <t>АМЦМ т. 3,0 (3,0х1,2)</t>
  </si>
  <si>
    <t>АМЦМ т. 3,0 (4,0х1,2)</t>
  </si>
  <si>
    <t xml:space="preserve">                                                   </t>
  </si>
  <si>
    <t>АМЦН т. 3,0 (3,0х1,5)</t>
  </si>
  <si>
    <t>АМЦМ тр. 16х1,0</t>
  </si>
  <si>
    <t>740, 741</t>
  </si>
  <si>
    <t>АМЦМ тр. 16х1,5</t>
  </si>
  <si>
    <t>АМЦМ тр. 25х1,5</t>
  </si>
  <si>
    <t>АМЦМ тр. 30х0,75</t>
  </si>
  <si>
    <t>АМЦМ тр. 30х6</t>
  </si>
  <si>
    <t>АМЦМ тр. 34х2</t>
  </si>
  <si>
    <t>АМЦМ тр. 40(2)х2,0</t>
  </si>
  <si>
    <t>АМЦН д. 18х1,0</t>
  </si>
  <si>
    <t>743, 745</t>
  </si>
  <si>
    <t>АМЦН д. 20х3</t>
  </si>
  <si>
    <t>АМЦП тр д. 28х1,0</t>
  </si>
  <si>
    <t>АМЦП тр д. 42х2,0</t>
  </si>
  <si>
    <t>АМЦН лист т. 0,8 (4,0х1,2)</t>
  </si>
  <si>
    <t>АМЦН 1/2 3(4,0х1,2)</t>
  </si>
  <si>
    <t>АМЦН2 т. 0,8 (3,0х1,2)</t>
  </si>
  <si>
    <t>АМЦН2 т. 1,0 (4,0х1,5)</t>
  </si>
  <si>
    <t>АМЦН2 т. 1,2 (3,0х1,0)</t>
  </si>
  <si>
    <t>АМЦН2 т. 1,2 (3,0х1,2)</t>
  </si>
  <si>
    <t>АМЦН2 т. 1,2 (4,0х1,5)</t>
  </si>
  <si>
    <t>АМЦН2 т. 3,0 (4,0х1,5)</t>
  </si>
  <si>
    <t>АМЦАП лист т. 0,8 (3,0х1,2)</t>
  </si>
  <si>
    <t>АМЦП лист т. 0,8 (3,0х1,2)</t>
  </si>
  <si>
    <t>АМЦП лист т. 0,8 (4,0х1,2)</t>
  </si>
  <si>
    <t>АМЦП лист т. 0,8 (4,0х1,5)</t>
  </si>
  <si>
    <t>АМЦП лист т. 1,2 (2,0х1,2)</t>
  </si>
  <si>
    <t>АМЦП лист т. 3,0 (3,0х1,2)</t>
  </si>
  <si>
    <t>АМЦП лист т. 18,0 (3,0х1,2)</t>
  </si>
  <si>
    <t>Д1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</si>
  <si>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</si>
  <si>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0,836  10</t>
  </si>
  <si>
    <t>Д!Т д. 9</t>
  </si>
  <si>
    <t>Д1Т д. 10</t>
  </si>
  <si>
    <t>Д1Т(?) д. 10</t>
  </si>
  <si>
    <t>Д1Т д. 11</t>
  </si>
  <si>
    <t>Д1Т д. 12</t>
  </si>
  <si>
    <t>0,009  10</t>
  </si>
  <si>
    <t>Д1Т и В95  д. 14</t>
  </si>
  <si>
    <t>Д1Т д. 18</t>
  </si>
  <si>
    <t>Д1Т д. 21</t>
  </si>
  <si>
    <t>Д1Т д. 24</t>
  </si>
  <si>
    <t>Д1Т д. 32</t>
  </si>
  <si>
    <t>0,311  1</t>
  </si>
  <si>
    <t>Д1Т тр. 24х2</t>
  </si>
  <si>
    <t>Д1Т тр. 26х2,5</t>
  </si>
  <si>
    <t>Д1Атв лист т. 0,5</t>
  </si>
  <si>
    <t>Д16</t>
  </si>
  <si>
    <t>Д-16 д. 11</t>
  </si>
  <si>
    <t>Д-16 д. 12</t>
  </si>
  <si>
    <t>Д-16 д. 32</t>
  </si>
  <si>
    <t>0,054  6</t>
  </si>
  <si>
    <t>Д-16т д. 10</t>
  </si>
  <si>
    <t>Д-16т д. 14</t>
  </si>
  <si>
    <t>Д-16т д. 15</t>
  </si>
  <si>
    <t>Д-16т д. 19</t>
  </si>
  <si>
    <t>Д-16т  S 8</t>
  </si>
  <si>
    <t>Д-16т  S 9</t>
  </si>
  <si>
    <t>Д-16   S 12</t>
  </si>
  <si>
    <t>Д-16тв S 24</t>
  </si>
  <si>
    <t>Д-16т  тр. 38х7,0</t>
  </si>
  <si>
    <t>Д-16т  тр. 45х10</t>
  </si>
  <si>
    <t>Д16           70x4</t>
  </si>
  <si>
    <t>Д16 лист т. 12 (1,29х4,03)</t>
  </si>
  <si>
    <t>Д16 лист т. 12 (1,6х4,04)</t>
  </si>
  <si>
    <t>Д-16  тр. 100х15,0</t>
  </si>
  <si>
    <t>Д-16 проф. л 15х15х2</t>
  </si>
  <si>
    <t>Д-16т проф. л 100-6 20х20х2,5</t>
  </si>
  <si>
    <t>Д-16т проф. л 100-6 20х20х1,5</t>
  </si>
  <si>
    <t>845А</t>
  </si>
  <si>
    <t>Д-16т шв. 25х25х2,5</t>
  </si>
  <si>
    <t>Д-16т уг. 40х25х3</t>
  </si>
  <si>
    <t>787А</t>
  </si>
  <si>
    <t>Д16Т    30x30x3</t>
  </si>
  <si>
    <t>0,027 1</t>
  </si>
  <si>
    <t>Д16Т 40x10x3x4</t>
  </si>
  <si>
    <t>Д16Т 50x30x3x4</t>
  </si>
  <si>
    <t>Д-16АМ лист т. 0,3 (2,0х1,0)</t>
  </si>
  <si>
    <t>0,310  9</t>
  </si>
  <si>
    <t>Д-16АМ лист т. 0,3 (2,0х1,2)</t>
  </si>
  <si>
    <t>Д-16АМ лист т. 0,4 (2,0х1,2)</t>
  </si>
  <si>
    <t>Д-16АМ лист т. 0,8 (3,0х1,2)</t>
  </si>
  <si>
    <t>Д-16АМ лист т. 2,5 (3,0х1,2)</t>
  </si>
  <si>
    <t>Д-16АМ лист т. 2,5 (3,0х1,5)</t>
  </si>
  <si>
    <t>Д-16АМ лист т. 3,0 (2,0х1,0)</t>
  </si>
  <si>
    <t>Д-16АМ лист т. 3,0 (2,0х1,2)</t>
  </si>
  <si>
    <t>0,074  6</t>
  </si>
  <si>
    <t>Д-16АМ лист т. 3,0 (3,0х1,2)</t>
  </si>
  <si>
    <t>Д-16АМ лист т. 4,0 (2,0х1,0)</t>
  </si>
  <si>
    <t>Д-16АМ лист т. 5,0 (2,0х1,0)</t>
  </si>
  <si>
    <t>351А</t>
  </si>
  <si>
    <t>Д-16АМ лист т. 6,0 (1,77х1,2)</t>
  </si>
  <si>
    <t>1918А</t>
  </si>
  <si>
    <t>Д-16АМ лист т. 6,0 (1,94х1,2)</t>
  </si>
  <si>
    <t>Д16АТ 0,5 (1,2х3,0)</t>
  </si>
  <si>
    <t>Д-16АТ лист т. 0,8 (2,0х1,2)</t>
  </si>
  <si>
    <t>Д-16АТ лист т. 0,8 (3,0х1,2)</t>
  </si>
  <si>
    <t>Д-16АТ лист т. 0,8 (4,0х1,2)</t>
  </si>
  <si>
    <t>Д-16АТ лист т. 1,0 (3,0х1,2)</t>
  </si>
  <si>
    <t>Д-16АТ лист т. 1,0 (3,0х1,5)</t>
  </si>
  <si>
    <t xml:space="preserve">Д16АТ  лист т. 2,0х1500х4000 </t>
  </si>
  <si>
    <t>Д-16АТ лист т. 3,0 (3,0х1,5)</t>
  </si>
  <si>
    <t>Д-16АТ лист т. 3,5 (2,0х1,2)</t>
  </si>
  <si>
    <t>Д16АТ 16х1200х3000</t>
  </si>
  <si>
    <t>Д-16АТ лист т. 3,5 (3,0х1,2)</t>
  </si>
  <si>
    <t>В-95</t>
  </si>
  <si>
    <t>В-95  д. 8</t>
  </si>
  <si>
    <t>В-95т1  д. 8</t>
  </si>
  <si>
    <t>В-95     д. 10</t>
  </si>
  <si>
    <t>900А</t>
  </si>
  <si>
    <t>В-95     д. 11</t>
  </si>
  <si>
    <t>В-95     д. 12</t>
  </si>
  <si>
    <t>В-95т    д. 12</t>
  </si>
  <si>
    <t>В-95т    д. 14</t>
  </si>
  <si>
    <t>В-95т    д. 15</t>
  </si>
  <si>
    <t>В-95    д. 26</t>
  </si>
  <si>
    <t>В-95    д. 30</t>
  </si>
  <si>
    <t>В-95т   д. 35</t>
  </si>
  <si>
    <t>Алюминий проч.</t>
  </si>
  <si>
    <t xml:space="preserve"> пров. д. 2,0</t>
  </si>
  <si>
    <t xml:space="preserve"> пров. д. 4,0</t>
  </si>
  <si>
    <t xml:space="preserve">ВТПР 1076 швеллер </t>
  </si>
  <si>
    <t>Алюминий д. 10</t>
  </si>
  <si>
    <t>Алюминий д. 13</t>
  </si>
  <si>
    <t>Алюминий д. 14</t>
  </si>
  <si>
    <t>Алюминий д. 16</t>
  </si>
  <si>
    <t>Алюминий д. 18</t>
  </si>
  <si>
    <t>Алюминий д. 25</t>
  </si>
  <si>
    <t>Алюминий д. 30</t>
  </si>
  <si>
    <t>Профиль алюминиевый мебельный 16х8</t>
  </si>
  <si>
    <t>Лист алюмин.0,5х1500х2000</t>
  </si>
  <si>
    <t>Алюм. Лист т. 2,0 (0,9х1,5)</t>
  </si>
  <si>
    <t>Алюм. Лист т. 2,0 (1,1х1,6)</t>
  </si>
  <si>
    <t>Алюм. Лист т. 2,0 (1,2х1,6)</t>
  </si>
  <si>
    <t>Алюм. Лист т. 6,0 (1,0х2,0)</t>
  </si>
  <si>
    <t>Л96</t>
  </si>
  <si>
    <t>Л96М д. трубка 1,7х0,2, х0,3</t>
  </si>
  <si>
    <t>ЛС59</t>
  </si>
  <si>
    <t>Бронзовый прокат</t>
  </si>
  <si>
    <t>БрБ2</t>
  </si>
  <si>
    <t>Бр.Б2т д. 6</t>
  </si>
  <si>
    <t>Бр.Бт д. 6</t>
  </si>
  <si>
    <t>Бр.Б д. 9</t>
  </si>
  <si>
    <t>Бр.Б2 д. 9</t>
  </si>
  <si>
    <t>Бр.Бт д. 9</t>
  </si>
  <si>
    <t>Бр.Б2 д. 10</t>
  </si>
  <si>
    <t>Бр.Б2 д. 23</t>
  </si>
  <si>
    <t>Бр.Б2т лента т. 0,1х270</t>
  </si>
  <si>
    <t>Бр.Б2 лента т. 0,1х280</t>
  </si>
  <si>
    <t>Бр.Бнт лента т. 0,12х250</t>
  </si>
  <si>
    <t>0,216  2</t>
  </si>
  <si>
    <t>Бр.Б лента т. 0,15х260</t>
  </si>
  <si>
    <t>Бр.Б2 лента т. 0,25х200</t>
  </si>
  <si>
    <t>Бр.Б2т лента т. 0,25х30</t>
  </si>
  <si>
    <t>Бр.Б2 лента т. 0,5х250</t>
  </si>
  <si>
    <t>БРАЖ</t>
  </si>
  <si>
    <t>БраЖ д. 25</t>
  </si>
  <si>
    <t>9-4 ф 28</t>
  </si>
  <si>
    <t>9-4 ф 120</t>
  </si>
  <si>
    <t>БрКМЦ</t>
  </si>
  <si>
    <t>БРКМЦ ф 8</t>
  </si>
  <si>
    <t>БраЖМЦ</t>
  </si>
  <si>
    <t>БрАМЦ д. 8,5</t>
  </si>
  <si>
    <t>БрАЖМЦ д. 22</t>
  </si>
  <si>
    <t>БРАЖМЦ 10-3-1,5 ф 30</t>
  </si>
  <si>
    <t>БРАЖМЦ 10-3-1,5 ф 60</t>
  </si>
  <si>
    <t>БроФ</t>
  </si>
  <si>
    <t>БрОЦ пров. д. 2,5</t>
  </si>
  <si>
    <t>Бронза д. 7</t>
  </si>
  <si>
    <t>Бронза д. 9</t>
  </si>
  <si>
    <t>Бронза д. 11</t>
  </si>
  <si>
    <t>Бронза д. 12</t>
  </si>
  <si>
    <t>Медный прокат</t>
  </si>
  <si>
    <t>Медная пров. ММ д. 0,5</t>
  </si>
  <si>
    <t>Медная пров. ММ д. 0,8</t>
  </si>
  <si>
    <t>М3 тр. 8х1,0</t>
  </si>
  <si>
    <t>АМФ     # 10 500х1000</t>
  </si>
  <si>
    <t>Круг медный д 60</t>
  </si>
  <si>
    <t xml:space="preserve">Прокат никелевый </t>
  </si>
  <si>
    <t>Медно-никелевый прокат</t>
  </si>
  <si>
    <t>Припой</t>
  </si>
  <si>
    <t>Прокат свинцовый</t>
  </si>
  <si>
    <t>Слитки свинцовые</t>
  </si>
  <si>
    <t>Ступино</t>
  </si>
  <si>
    <t xml:space="preserve">Прокат вольфрамовый </t>
  </si>
  <si>
    <t>ВРН д. 5</t>
  </si>
  <si>
    <t>ВА д. 0,6</t>
  </si>
  <si>
    <t>ВА д. 5,0</t>
  </si>
  <si>
    <t>Прокат вольфрамовый ВЛ д. 5</t>
  </si>
  <si>
    <t>Латунь</t>
  </si>
  <si>
    <t>Л96 110x55x2,5</t>
  </si>
  <si>
    <t>Л63М      # 0,5</t>
  </si>
  <si>
    <t>Л63M    #0.6</t>
  </si>
  <si>
    <t>Л63М     # 1,0</t>
  </si>
  <si>
    <t>Л63М     #2,0</t>
  </si>
  <si>
    <t>Л63Т       #2,0</t>
  </si>
  <si>
    <t>ЛС-59-1   # 10 600х1500</t>
  </si>
  <si>
    <t>ЛС-59-1    # 14  600х1500</t>
  </si>
  <si>
    <t>ЛС-59-1    # 18  600х1500</t>
  </si>
  <si>
    <t>ЛС-59-1   #22  600х1500</t>
  </si>
  <si>
    <t>ЛС-59-1 ф 5</t>
  </si>
  <si>
    <t>ЛС-59-1 ф 14</t>
  </si>
  <si>
    <t>ЛС-59-1 ф 40</t>
  </si>
  <si>
    <t>ЛС-59-1 ф 50</t>
  </si>
  <si>
    <t>ЛС-59-1 ф 55</t>
  </si>
  <si>
    <t>ЛС-59-1 ф 60</t>
  </si>
  <si>
    <t>Л-63 ф 60</t>
  </si>
  <si>
    <t>Л-63 ф 120</t>
  </si>
  <si>
    <t>Силумин АО</t>
  </si>
  <si>
    <t>Прокат цинковый</t>
  </si>
  <si>
    <t xml:space="preserve">Электроды сварные </t>
  </si>
  <si>
    <t>АНО-4 тип Э46 д 5</t>
  </si>
  <si>
    <t>ОЗЛ-9А тип ЭА-1А д 4</t>
  </si>
  <si>
    <t>УОНИ13/55 тип Э50А д 3</t>
  </si>
  <si>
    <t>Резиновый шланг ЗС д. 20х2,0</t>
  </si>
  <si>
    <t>договорная</t>
  </si>
  <si>
    <t>Полиэтилен черный в гранулах М 085 ВТ</t>
  </si>
  <si>
    <t>Поликарбонат ПК-2</t>
  </si>
  <si>
    <t>Пьезокварц искусственный</t>
  </si>
  <si>
    <t>Электроды графитированные ЭГ-20 Ф 350</t>
  </si>
  <si>
    <t>Шарики</t>
  </si>
  <si>
    <t>60-Ю д. 3,0</t>
  </si>
  <si>
    <t>тыс. шт</t>
  </si>
  <si>
    <t>договор</t>
  </si>
  <si>
    <t>95Х18Ш д. 3,0</t>
  </si>
  <si>
    <t>Титан</t>
  </si>
  <si>
    <t>Титан двойного переплава ПТ 3В/ВТ6 д 340/370 L=1115 мм</t>
  </si>
  <si>
    <t>Труба нержавеющая</t>
  </si>
  <si>
    <t>08(12)Х18Н10Т</t>
  </si>
  <si>
    <t>d28х2</t>
  </si>
  <si>
    <t>d38х3</t>
  </si>
  <si>
    <t>d121х8</t>
  </si>
  <si>
    <t>кг</t>
  </si>
  <si>
    <t>(812)490-61-03</t>
  </si>
  <si>
    <t>есть</t>
  </si>
  <si>
    <t>цена 1 погонного метра руб. с НДС</t>
  </si>
  <si>
    <t>цена от 20 т руб.    с НДС</t>
  </si>
  <si>
    <t>тонн/ п.м.</t>
  </si>
  <si>
    <t>арматура А500С/35ГС/25Г2С</t>
  </si>
  <si>
    <t>уголок</t>
  </si>
  <si>
    <t>d 6  х11700</t>
  </si>
  <si>
    <t>d 8  х11700</t>
  </si>
  <si>
    <t>d 10  х11700</t>
  </si>
  <si>
    <t>d 12  х11700</t>
  </si>
  <si>
    <t>d 14  х11700</t>
  </si>
  <si>
    <t>d 16  х11700</t>
  </si>
  <si>
    <t>d 18  х11700</t>
  </si>
  <si>
    <t>d 20  х11700</t>
  </si>
  <si>
    <t>d 22  х11700</t>
  </si>
  <si>
    <t>d 25  х11700</t>
  </si>
  <si>
    <t>d 28  х11700</t>
  </si>
  <si>
    <t>d 32  х11700</t>
  </si>
  <si>
    <t>d 36  х11700</t>
  </si>
  <si>
    <t>d 40  х11700</t>
  </si>
  <si>
    <t>45х45х4 х12000</t>
  </si>
  <si>
    <t>50х50х5 х12000</t>
  </si>
  <si>
    <t>70х70х6 х12000</t>
  </si>
  <si>
    <t>master454@yandex.ru</t>
  </si>
  <si>
    <t>швеллер</t>
  </si>
  <si>
    <t>№5х12000</t>
  </si>
  <si>
    <t>№6,5х12000</t>
  </si>
  <si>
    <t>№8х11700</t>
  </si>
  <si>
    <t>№10Ух12000</t>
  </si>
  <si>
    <t>№12Ух12000</t>
  </si>
  <si>
    <t>№14Ух12000</t>
  </si>
  <si>
    <t>№16Ух12000</t>
  </si>
  <si>
    <t>№18Ух12000</t>
  </si>
  <si>
    <t>№22Ух12000</t>
  </si>
  <si>
    <t>40х40х4 х12000</t>
  </si>
  <si>
    <t>40х40х5 х12000</t>
  </si>
  <si>
    <t>63х63х5 х12000</t>
  </si>
  <si>
    <t>63х63х6 х12000</t>
  </si>
  <si>
    <t>75х75х5 х12000</t>
  </si>
  <si>
    <t>75х75х6 х12000</t>
  </si>
  <si>
    <t>75х75х8 х12000</t>
  </si>
  <si>
    <t>80х80х6 х12000</t>
  </si>
  <si>
    <t>80х80х8 х12000</t>
  </si>
  <si>
    <t>90х90х7 х12000</t>
  </si>
  <si>
    <t>90х90х8 х12000</t>
  </si>
  <si>
    <t>100х100х10 х12000</t>
  </si>
  <si>
    <t>100х100х7 х12000</t>
  </si>
  <si>
    <t>100х100х8 х12000</t>
  </si>
  <si>
    <t>125х125х9 х12000</t>
  </si>
  <si>
    <t>125х125х10 х12000</t>
  </si>
  <si>
    <t>125х125х12 х12000</t>
  </si>
  <si>
    <t>№20Ух12000</t>
  </si>
  <si>
    <t>25Х25Х4Х11700</t>
  </si>
  <si>
    <t>32Х32Х4</t>
  </si>
  <si>
    <t>№24Ух12000</t>
  </si>
  <si>
    <t>№27Ух12000</t>
  </si>
  <si>
    <t>№30Ух12000</t>
  </si>
  <si>
    <t>№33Ух12000</t>
  </si>
  <si>
    <t>№36Ух12000</t>
  </si>
  <si>
    <t>№40Ух12000</t>
  </si>
  <si>
    <t>балка</t>
  </si>
  <si>
    <t>10Б1</t>
  </si>
  <si>
    <t>12Б1</t>
  </si>
  <si>
    <t>12Б2</t>
  </si>
  <si>
    <t>14Б1</t>
  </si>
  <si>
    <t>14Б2</t>
  </si>
  <si>
    <t>16Б1</t>
  </si>
  <si>
    <t>16Б2</t>
  </si>
  <si>
    <t>18Б1</t>
  </si>
  <si>
    <t>18Б2</t>
  </si>
  <si>
    <t>20Б1</t>
  </si>
  <si>
    <t>23Б1</t>
  </si>
  <si>
    <t>26Б1</t>
  </si>
  <si>
    <t>26Б2</t>
  </si>
  <si>
    <t>30Б1</t>
  </si>
  <si>
    <t>30Б2</t>
  </si>
  <si>
    <t>35Б1</t>
  </si>
  <si>
    <t>35Б2</t>
  </si>
  <si>
    <t>40Б1</t>
  </si>
  <si>
    <t>40Б2</t>
  </si>
  <si>
    <t>45Б1</t>
  </si>
  <si>
    <t>45Б2</t>
  </si>
  <si>
    <t>50Б1</t>
  </si>
  <si>
    <t>50Б2</t>
  </si>
  <si>
    <t>55Б1</t>
  </si>
  <si>
    <t>55Б2</t>
  </si>
  <si>
    <t xml:space="preserve"> т </t>
  </si>
  <si>
    <t xml:space="preserve"> п/м </t>
  </si>
  <si>
    <t>лист г/к</t>
  </si>
  <si>
    <t xml:space="preserve"> цена 1м2 </t>
  </si>
  <si>
    <t>1,5х1250х2500</t>
  </si>
  <si>
    <t>2х1250х2500</t>
  </si>
  <si>
    <t>3х1250х2500</t>
  </si>
  <si>
    <t>4х1500х6000</t>
  </si>
  <si>
    <t>5х1500х6000</t>
  </si>
  <si>
    <t>6х1500х6000</t>
  </si>
  <si>
    <t>8х1500х6000</t>
  </si>
  <si>
    <t>10х1500х6000</t>
  </si>
  <si>
    <t>12х1500х6000</t>
  </si>
  <si>
    <t>14х1500х6000</t>
  </si>
  <si>
    <t>лист х/к</t>
  </si>
  <si>
    <t>лист рифл</t>
  </si>
  <si>
    <t>3мм</t>
  </si>
  <si>
    <t>4мм</t>
  </si>
  <si>
    <t>6мм</t>
  </si>
  <si>
    <t>труба проф</t>
  </si>
  <si>
    <t>60х60х4</t>
  </si>
  <si>
    <t>80х80х4</t>
  </si>
  <si>
    <t>100х100х6</t>
  </si>
  <si>
    <t>120х120х6</t>
  </si>
  <si>
    <t>140х140х6</t>
  </si>
  <si>
    <t>140х140х7</t>
  </si>
  <si>
    <t>150х150х8</t>
  </si>
  <si>
    <t>160х120х4</t>
  </si>
  <si>
    <t>140х140х5</t>
  </si>
  <si>
    <t>полоса 40х4</t>
  </si>
  <si>
    <t>60Б47</t>
  </si>
  <si>
    <t>60Б48</t>
  </si>
  <si>
    <t>60Б49</t>
  </si>
  <si>
    <t>60Б50</t>
  </si>
  <si>
    <t>60Б51</t>
  </si>
  <si>
    <t>60Б52</t>
  </si>
  <si>
    <t>60Б53</t>
  </si>
  <si>
    <t>60Б54</t>
  </si>
  <si>
    <t>60Б55</t>
  </si>
  <si>
    <t>60Б56</t>
  </si>
  <si>
    <t>60Б57</t>
  </si>
  <si>
    <t>(812)490-61-04  многоканальный</t>
  </si>
  <si>
    <t>№</t>
  </si>
  <si>
    <t>Наименование материальных ценностей, с указанием ГОСТ.ТУ</t>
  </si>
  <si>
    <t>ед измерения</t>
  </si>
  <si>
    <t>кол-во</t>
  </si>
  <si>
    <t>год закладки</t>
  </si>
  <si>
    <t>БАЛКИ,ШВЕЛЛЕРЫ   ВСЕГО:</t>
  </si>
  <si>
    <t>Швеллер №10 09Г2С      (8240-72,19281-73)</t>
  </si>
  <si>
    <t>Балка двутавр  №30 ст 3</t>
  </si>
  <si>
    <t>Балка двутавр  №36 ст 3</t>
  </si>
  <si>
    <t>ТОЛСТЫЙ ЛИСТ                            ВСЕГО:</t>
  </si>
  <si>
    <t>Лист 6=4 стЗсп                (5521-76)</t>
  </si>
  <si>
    <t>Лист 6=6 ст Зсп</t>
  </si>
  <si>
    <t>Лист 6=8 РСА</t>
  </si>
  <si>
    <t>Лист 6=8 СтЗ                (14637-89)</t>
  </si>
  <si>
    <t>Лист 6=8 ст Зсп              ( 5521-86)</t>
  </si>
  <si>
    <t>Лист 6=12 ст Зсп            (14637-79)</t>
  </si>
  <si>
    <t>Лист 6=12 ст.Зсп           (14637-79)</t>
  </si>
  <si>
    <t>Лист 6=40 ст.Зсп</t>
  </si>
  <si>
    <t>ТОНКИЙ ЛИСТ 1,9-3,9                   ВСЕГО:</t>
  </si>
  <si>
    <t>Лист 6=2 ст.З        (5521-86)</t>
  </si>
  <si>
    <t>Лист 6=2 ст 3        (16523-97,380-05)</t>
  </si>
  <si>
    <t>Лист 6=2 ст 3           (16523-97.380-94)</t>
  </si>
  <si>
    <t>Лист 6=2 стЗ           (16523-97)</t>
  </si>
  <si>
    <t>Лист 6=2,5 стЗ        (5521-86)</t>
  </si>
  <si>
    <t>ТОНКИЙ ЛИСТ 1-1,8                 ВСЕГО:</t>
  </si>
  <si>
    <t>Лист 6=1 стЗлс                   (16523-70)</t>
  </si>
  <si>
    <t>Лист 6=2,2   08кп               (16523-89)</t>
  </si>
  <si>
    <t>ЛИСТ.НЕРЖ.Г/К              ВСЕГО:</t>
  </si>
  <si>
    <t>Листнерж 12Х18Н10Т 6=1</t>
  </si>
  <si>
    <t>Лист нерж 12Х18Н10Т 6=1</t>
  </si>
  <si>
    <t>Лист нерж   08Х18Н10Т 6-5 (7350-77.19903-746)</t>
  </si>
  <si>
    <t>Лист 08Х22Н6Т      6-6</t>
  </si>
  <si>
    <t>ЛИСТ.НЕРЖ.Х/К            ВСЕГО:</t>
  </si>
  <si>
    <t>Листнерж.08Х18Н10Т 6=1   (ТУ 14-1-3199-81)</t>
  </si>
  <si>
    <t>ЛИСТ.КОНСТРУКЦ. Г/К          ВСЕГО:</t>
  </si>
  <si>
    <t>Лист 6=30 ст.45                 (1577-81)</t>
  </si>
  <si>
    <t>ЛИСТ.КОНСТРУКЦ. Х/К              ВСЕГО:</t>
  </si>
  <si>
    <t>Лист 6=1 08кп          (16523-89)</t>
  </si>
  <si>
    <t>Лист 6 = 1 08кп          (16523-89)</t>
  </si>
  <si>
    <t>ЛИСТ.КРОВЕЛЬН.          6-0,7</t>
  </si>
  <si>
    <t>лист кровельный 6-0.7</t>
  </si>
  <si>
    <t>СТ.КРУПНОСОРТНАЯ     ВСЕГО:</t>
  </si>
  <si>
    <t>Полособульб №10 ВстЗСП2(5521-76.21937-76)</t>
  </si>
  <si>
    <t>Полособульб №7      ВстЗСП2   (5521-76)</t>
  </si>
  <si>
    <t>Полособульб №8       В стЗСП2</t>
  </si>
  <si>
    <t>Пруток фЮО стЗ             (2590-71)</t>
  </si>
  <si>
    <t>Пруток фЮО  стЗ            (2590-88,535-88)</t>
  </si>
  <si>
    <t>Прутокф150стЗ            (2590-71)</t>
  </si>
  <si>
    <t>Пруток ф180стЗ</t>
  </si>
  <si>
    <t>Пруток ф200  стЗ</t>
  </si>
  <si>
    <t>Пруток ф250 стЗ           (535-2005.2590-88)</t>
  </si>
  <si>
    <t>Пруток ф32 ст 3               ( 2590-88,535-88)</t>
  </si>
  <si>
    <t>Пруток ф32 ст.З               (2590-81)</t>
  </si>
  <si>
    <t>Пруток фЗб ст.З               (535-79)</t>
  </si>
  <si>
    <t>Пруток ф40 ст 3 ПС         (535-79)</t>
  </si>
  <si>
    <t>Пруток ф40 ст.З              (535-88.2590-88)</t>
  </si>
  <si>
    <t>Пруток ф40 ст 3              (535-88.2590-88)</t>
  </si>
  <si>
    <t>Пруток ф42стЗ                 (535-79.380-71)</t>
  </si>
  <si>
    <t>КГ</t>
  </si>
  <si>
    <t>Пруток ф45 ст 3</t>
  </si>
  <si>
    <t>Пруток ф50стЗ                ( 2590-71)</t>
  </si>
  <si>
    <t>Пруток ф50 ст 3                ( 535-88,2590-88)</t>
  </si>
  <si>
    <t>Пруток ф50 ст 3                (535-88.2590-88)</t>
  </si>
  <si>
    <t>Пруток ф50 ст 3                (535-88,2590-88)</t>
  </si>
  <si>
    <t>Пруток ф53{     ) стЗ</t>
  </si>
  <si>
    <t>Пруток ф56 стЗ                   (1050-60)</t>
  </si>
  <si>
    <t>Пруток фбО стЗ</t>
  </si>
  <si>
    <t>Пруток фбО стЗ                 (535-88.2590-88)</t>
  </si>
  <si>
    <t>Пруток ф65 стЗ</t>
  </si>
  <si>
    <t>Пруток ф70 стЗ            (535-79,380-71)</t>
  </si>
  <si>
    <t>Уголок 100x100x8 ст 3</t>
  </si>
  <si>
    <t>Уголок 50x50x5  Вст Зсп2       (535-05,8509-93)</t>
  </si>
  <si>
    <t>Уголок 63x63x6   ст Зпс         (535-88 8509-93)</t>
  </si>
  <si>
    <t>СТ.СРЕДНЕСОРТНАЯ       ВСЕГО:</t>
  </si>
  <si>
    <t>Пруток  ф20ст0               (2590-71)</t>
  </si>
  <si>
    <t>Пруток ф20ст.0               (2590-71)</t>
  </si>
  <si>
    <t>Пруток ф20стЗКП          (2590-71)</t>
  </si>
  <si>
    <t>Пруток ф20ст.З               (2590-71)</t>
  </si>
  <si>
    <t>Пруток ф22стЗ               (2590-91)</t>
  </si>
  <si>
    <t>Пруток ф24 стЗ               (2590-71)</t>
  </si>
  <si>
    <t>Пруток ф25ст 3              (2590-71) Пруток ф25ст.З              (2590-71)</t>
  </si>
  <si>
    <t>Уголок 36x36x4  ст ЗКП    (535-79)</t>
  </si>
  <si>
    <t>СТ.МЕЛКОСОРТНАЯ        ВСЕГО:</t>
  </si>
  <si>
    <t>Пруток ф 10 ст 3</t>
  </si>
  <si>
    <t>Пруток ф 14 ст 3</t>
  </si>
  <si>
    <t>Пруток ф20стЗ</t>
  </si>
  <si>
    <t>Уголок 25x25x3     ст.О        (380-71,535-79)</t>
  </si>
  <si>
    <t>Уголок 25x25x4 ВстЗСП2     (14-1-3023-80)</t>
  </si>
  <si>
    <t>Уголок 32x32x4    ВстЗСП2     (5521-76)</t>
  </si>
  <si>
    <t>Уголок 32x32x3  ВстЗСП2</t>
  </si>
  <si>
    <t>СТАЛЬ СОРТОВАЯ КОНСТР.     ВСЕГО:</t>
  </si>
  <si>
    <t>Пруток ст 45  ф 110</t>
  </si>
  <si>
    <t>Пруток стЮ ф.22               (1050-74)</t>
  </si>
  <si>
    <t>Пруток ст45  ф22               (1051-43)</t>
  </si>
  <si>
    <t>Пруток ст.20 ф.25               (1050-74)</t>
  </si>
  <si>
    <t>Пруток ст 35  ф.45</t>
  </si>
  <si>
    <t>Пруток ст45 ф.45               (1050-60)</t>
  </si>
  <si>
    <t>Пруток ст 45  ф.50</t>
  </si>
  <si>
    <t>Пруток  ст 35  ф.60 ХВГ</t>
  </si>
  <si>
    <t>Пруток ст45 ф65                (2520-71)</t>
  </si>
  <si>
    <t>Пруток  ст.35 ф80                (1050-60)</t>
  </si>
  <si>
    <t>Пруток ст40Хф 32</t>
  </si>
  <si>
    <t>Пруток ст.40Х ф 35                (2530-71,4543-71)</t>
  </si>
  <si>
    <t>Пруток ст 40Х ф 36</t>
  </si>
  <si>
    <t>Пруток ст40Х ф40                 (4543-71)</t>
  </si>
  <si>
    <t>Пруток ст 40Х ф.40                 (4543-71)</t>
  </si>
  <si>
    <t>Пруток ст.40Х ф.45                 (2590-71)</t>
  </si>
  <si>
    <t>Пруток ст40Хф 65</t>
  </si>
  <si>
    <t>Пруток ст 40Х ф 90                 (4543-71)</t>
  </si>
  <si>
    <t>Шестигр   5=19 СтЮ             (1050-74)</t>
  </si>
  <si>
    <t>Шестигр.  3=22 Ст 20             (1051-73,8560-78)</t>
  </si>
  <si>
    <t>Шестигр   5=22 Ст 20             (1050-88.2879-88)</t>
  </si>
  <si>
    <t>Шестигр   5=24 ст 20               (1050-74)</t>
  </si>
  <si>
    <t>Шестигр.  5=24 ст 20               (1050-74)</t>
  </si>
  <si>
    <t>Шестигр   5=27Ст.2О               (1050-74)</t>
  </si>
  <si>
    <t>Шестигр   3=27 Ст 20               (1050-74)</t>
  </si>
  <si>
    <t>шестигр.  5=36 ст 45               (1051-73)</t>
  </si>
  <si>
    <t>шестигр.  5=36 ст 45               (1050-88.2879-88)</t>
  </si>
  <si>
    <t>шестигр   5=36стА-12            (1051-73)</t>
  </si>
  <si>
    <t>шестигр   3=36ст.А-12           (1051-73)</t>
  </si>
  <si>
    <t>шестигр   3=41 ст 45               (1050-74)</t>
  </si>
  <si>
    <t>шестигр   5=41 ст 45               (1050-74)</t>
  </si>
  <si>
    <t>шестигр   5=43 ст 20</t>
  </si>
  <si>
    <t>шестигр   3=52 ст 35</t>
  </si>
  <si>
    <t>шестигр   5 = 52 ст 35</t>
  </si>
  <si>
    <t>СТАЛЬ СОРТОВАЯ Х/Т.            ВСЕГО:</t>
  </si>
  <si>
    <t>Шестигр   5=22 Ст 20</t>
  </si>
  <si>
    <t>СТАЛЬ СОРТОВАЯ ИНСТРУМЕНТ.   ВСЕГО:</t>
  </si>
  <si>
    <t>пруток 9ХС ф 50</t>
  </si>
  <si>
    <t>прутокУ7А кв 200x200            (14-1-3299-82)</t>
  </si>
  <si>
    <t>пруток У8   ф45                       (2590-71)</t>
  </si>
  <si>
    <t>пруток У8Аф 20                      (1435-74)</t>
  </si>
  <si>
    <t>пруток У8А ф.20                      (1435-74)</t>
  </si>
  <si>
    <t>пруток У8Аф 50                      (2590-71)</t>
  </si>
  <si>
    <t>пруток У8Аф.50                      (2590-71)</t>
  </si>
  <si>
    <t>СОРТОВАЯ НЕРЖ.СТАЛЬ           ВСЕГО:</t>
  </si>
  <si>
    <t>Пруток 30X13 ф.18</t>
  </si>
  <si>
    <t>Пруток 40X13 ф 100                 (5949-75)</t>
  </si>
  <si>
    <t>Пруток 40X13 ф 18</t>
  </si>
  <si>
    <t>Пруток 40X13 ф 25 сорт.нерж.(5949-75)</t>
  </si>
  <si>
    <t>Пруток 40X13 ф.25 сорт нерж.</t>
  </si>
  <si>
    <t>Пруток 40x13 ф 30                   (14-1-2972-80)</t>
  </si>
  <si>
    <t>Пруток 40X13 ф.45</t>
  </si>
  <si>
    <t>Пруток 40X13 ф.56                  (5943-61)</t>
  </si>
  <si>
    <t>Пруток 08х18н10т ф. 10          (5949-75)</t>
  </si>
  <si>
    <t>Пруток 08х18нЮт ф.100        (5949-75)</t>
  </si>
  <si>
    <t>Пруток 08х18н10т ф 12          (2590-711</t>
  </si>
  <si>
    <t>Пруток 08х18нЮт ф 16           (2590-71)</t>
  </si>
  <si>
    <t>Пруток 08х18н10т ф 20          (2590-71)</t>
  </si>
  <si>
    <t>Пруток 08х18н10т ф 25 н/с     (2590-71)</t>
  </si>
  <si>
    <t>Пруток08х18н10т ф.50           (2590-71)</t>
  </si>
  <si>
    <t>Пруток 12х18н10тф.12             (2590-71)</t>
  </si>
  <si>
    <t>Пруток 12х18н10тф 18             (5949-61)</t>
  </si>
  <si>
    <t>Пруток 12х13н1Отф.2О             (2590-71)</t>
  </si>
  <si>
    <t>Пруток 12Х18Н10Т ф 60            (5949-61)</t>
  </si>
  <si>
    <t>ПРОВОЛОКА СТАЛЬНАЯ     ВСЕГО:</t>
  </si>
  <si>
    <t>Проволока кл1 ф.0.3   (9389-75)</t>
  </si>
  <si>
    <t>ЛЕНТА СТАЛЬНАЯ Х/К         ВСЕГО:</t>
  </si>
  <si>
    <t>Лента ст.х/к 0,3x20          (1050-88)</t>
  </si>
  <si>
    <t>Лента ст.х/к 0,5x20          (3560-73)</t>
  </si>
  <si>
    <t>КАНАТ СТАЛЬН.ИЗ СВАР. ПРОВ.     ВСЕГО:</t>
  </si>
  <si>
    <t>Ф-11.5       (3241-80)</t>
  </si>
  <si>
    <t>КАНАТ СТАЛЬНОЙ ОЦИНКОВ.     ВСЕГО:</t>
  </si>
  <si>
    <t>канат стальн оцинк.Ф-8.3</t>
  </si>
  <si>
    <t>канат стальн.оцинк Ф-11.5</t>
  </si>
  <si>
    <t>канат стальн оцинк Ф-15                       (2688-80)</t>
  </si>
  <si>
    <t>ЭЛЕКТРОДЫ СВАРОЧНЫЕ    ВСЕГО:</t>
  </si>
  <si>
    <t>электроды АНО4 фЗ                        (9466-75)</t>
  </si>
  <si>
    <t>электроды АНО4 ф5                        (2246-70)</t>
  </si>
  <si>
    <t>электроды УОНИИ 13/45 фЗ</t>
  </si>
  <si>
    <t>электроды УОНИИ 13/45 ф4</t>
  </si>
  <si>
    <t>электроды УОНИИ 13/45 ф5          (9466-75)</t>
  </si>
  <si>
    <t>ГВОЗДИ ПРОВОЛОЧНЫЕ        ВСЕГО:</t>
  </si>
  <si>
    <t>гвозди 50мм</t>
  </si>
  <si>
    <t>гвозди 80мм</t>
  </si>
  <si>
    <t>ТРУБЫ КАТАНЫЕ                    ВСЕГО:</t>
  </si>
  <si>
    <t>Трубаст 35  114x16        (8732-78,В8731-74)</t>
  </si>
  <si>
    <t>м</t>
  </si>
  <si>
    <t>Труба ст.20   133x4          (8732-74)</t>
  </si>
  <si>
    <t>Трубаст 20  133x4          (8732-74)</t>
  </si>
  <si>
    <t>Труба ст.20 57x4           (8731-74)</t>
  </si>
  <si>
    <t>Трубы ст. 10 89x8           (8732-78. В8731-74)</t>
  </si>
  <si>
    <t>Трубы ст 10 89x8           (8732-78.В8731-74)</t>
  </si>
  <si>
    <t>ТРУБЫ Ц/ТЯНУТЫЕ               ВСЕГО:</t>
  </si>
  <si>
    <t>Труба ст. 10    29x2.5              (1060-83)</t>
  </si>
  <si>
    <t>Трубаст 10    29x2.5              (1060-83)</t>
  </si>
  <si>
    <t>Трубаст 10    38x3                 (8734-75)</t>
  </si>
  <si>
    <t>Труба ст 20     34x4</t>
  </si>
  <si>
    <t>Трубаст 20    36x2,5               (8734-58А)</t>
  </si>
  <si>
    <t>Труба ст 20    42x3</t>
  </si>
  <si>
    <t>Труба ст 20     60x4                  (В8731-74)</t>
  </si>
  <si>
    <t>Трубаст 20    60x4                  (В8731-74)</t>
  </si>
  <si>
    <t>Труба ст 45     51x2.5             (8734-75. В8733-74)</t>
  </si>
  <si>
    <t>Труба ст 45     51x2 5            (8734-75,В8733-74)</t>
  </si>
  <si>
    <t>ТРУБЫ ТОНКОСТЕННЫЕ          ВСЕГО:</t>
  </si>
  <si>
    <t>Трубаст 10     14x1               (9567-75. В8733-74)</t>
  </si>
  <si>
    <t>п.м.</t>
  </si>
  <si>
    <t>Труба ст 10     14x1.5</t>
  </si>
  <si>
    <t>Трубаст 10     14x2.5           (8734-75)</t>
  </si>
  <si>
    <t>Трубаст 10     16x2      т/ст (8734-75В.68733-74)</t>
  </si>
  <si>
    <t>Трубаст 10    25x3              (8734-75)</t>
  </si>
  <si>
    <t>Труба ст 10    6x1</t>
  </si>
  <si>
    <t>Трубаст 20    20x2              (8734-75В)</t>
  </si>
  <si>
    <t>Труба ст.20    20x2              (8734-75В)</t>
  </si>
  <si>
    <t>-</t>
  </si>
  <si>
    <t>ТРУБЫ ВОДОГАЗОПРОВОДНЫЕ     ВСЕГО:</t>
  </si>
  <si>
    <t>Труба оцинк. ДУ15 1/2 газ(1.318кг) (3262-75)</t>
  </si>
  <si>
    <t>Труба оцинк   ДУ20   (1,7кг) (380-71)6,7м/11,4кг</t>
  </si>
  <si>
    <t>Труба оцинк   ДУ20   (1.7кг)            6.7м/11.4кг</t>
  </si>
  <si>
    <t>Труба оцинк   ДУ25   (2.46кг)   (3262-75,380-71)</t>
  </si>
  <si>
    <t>Труба оцинк.  ДУ32     (3.18кг)   (3262-75,380,71)</t>
  </si>
  <si>
    <t>Труба черн.   ДУ15   (1,28кг)           (8734-75В)</t>
  </si>
  <si>
    <t>Труба черн    ДУ20 3/4   (1,66кг)      (3262-75)</t>
  </si>
  <si>
    <t>Труба черн    ДУ25х3.2  (2.39кг)     (3262-75)</t>
  </si>
  <si>
    <t>БОЛТЫ С ГАЙКАМИ              ВСЕГО:</t>
  </si>
  <si>
    <t>болт гайка ст.З      6x60</t>
  </si>
  <si>
    <t>болт гайка ст 3      8x75     (7805-)</t>
  </si>
  <si>
    <t>болт  гайка ст 3     10x20</t>
  </si>
  <si>
    <t>болт гайка ст.З     10x20</t>
  </si>
  <si>
    <t>болт гайка ст 3     12x20</t>
  </si>
  <si>
    <t>болт  гайка ст 3     12x30     (7798-)</t>
  </si>
  <si>
    <t>болт  гайка ст.З     12x30</t>
  </si>
  <si>
    <t>болт  гайка ст.З     12x35     (7798-)</t>
  </si>
  <si>
    <t>болт гайка ст 3     12x70     (7798)</t>
  </si>
  <si>
    <t>болт  гайка ст.З     14x35</t>
  </si>
  <si>
    <t>болт гайка ст 3     16x45      (7796)</t>
  </si>
  <si>
    <t>болт  гайка ст.З     16x45</t>
  </si>
  <si>
    <t>болт гайка ст.З     16x50      (7796)</t>
  </si>
  <si>
    <t>болт  гайка ст.З     18x60      (7796)</t>
  </si>
  <si>
    <t>винты ст.2             4x25</t>
  </si>
  <si>
    <t>винты ст 2              5x20      (17473-72)</t>
  </si>
  <si>
    <t>винты ст.2              6x30</t>
  </si>
  <si>
    <t>Шурупы 3x30   ст2                (7796)</t>
  </si>
  <si>
    <t>Шурупы 4x30   ст2</t>
  </si>
  <si>
    <t>АЛЮМИНИИ ЧУШКОВЫЙ   АО;   (11070-74)</t>
  </si>
  <si>
    <t>ЦИНК ЧУШКОВЫЙ   ЦО ВСЕГО:</t>
  </si>
  <si>
    <t>Цинк чушковый   ЦО        (3640-79)</t>
  </si>
  <si>
    <t>ПРИПОЙ   ПОС 4-2+ПОС-ЗО  (21930-76)ВСЕГО:</t>
  </si>
  <si>
    <t>Припой    ПОС 4-2+ПОС-ЗО  (21930-76)</t>
  </si>
  <si>
    <t>Припой   ПОС 4-2+ПОС-ЗО  (21930-76)</t>
  </si>
  <si>
    <t>БАББИТ  Б-83 чушка   :    (1320-74)</t>
  </si>
  <si>
    <t>СВИНЕЦ      чушка   СО-С2        ВСЕГО:</t>
  </si>
  <si>
    <t>Свинец     чушка   СО-С2 . (3778-77)</t>
  </si>
  <si>
    <t>Свинец     чушка   СО-С2 : (3778-77)</t>
  </si>
  <si>
    <t>МЕДЬ КАТОДНАЯ:                (859-66)</t>
  </si>
  <si>
    <t>АЛЮМИНИЕВЫЙ ПРОКАТ:</t>
  </si>
  <si>
    <t>ТрубаД1Т     10x1                (18475-82)</t>
  </si>
  <si>
    <t>Труба АМГ-5    24x2</t>
  </si>
  <si>
    <t>Труба Д1Т     55x2.5</t>
  </si>
  <si>
    <t>Труба Д1Т    60x3                (18475-82)</t>
  </si>
  <si>
    <t>Труба Д1Т    8x1                   (18475-73)</t>
  </si>
  <si>
    <t>Труба Д1Т   105x2,5            (18475-73)</t>
  </si>
  <si>
    <t>Уголок Д16Т ф 25x25x2       (1 -92069-77)</t>
  </si>
  <si>
    <t>Уголок Д16Тф 20x20x2       (1-92069-77)</t>
  </si>
  <si>
    <t>Лист АМГ 6-1.5                    (21631-76)</t>
  </si>
  <si>
    <t>ЛистАМГб-1,5</t>
  </si>
  <si>
    <t>Лист ДР   6-5     рифл.</t>
  </si>
  <si>
    <t>Лист Д1Т 6-2</t>
  </si>
  <si>
    <t>Проволока алгом В48П  ф8     (1-9-125-77)</t>
  </si>
  <si>
    <t>Пруток АМГ ф120</t>
  </si>
  <si>
    <t>Пруток АМГ фЗО</t>
  </si>
  <si>
    <t>Пруток АМГ ф40</t>
  </si>
  <si>
    <t>Пруток АМГ ф50</t>
  </si>
  <si>
    <t>Пруток АМГ ф80              (21488-76)</t>
  </si>
  <si>
    <t>Пруток АМГ ф90              (21488-76)</t>
  </si>
  <si>
    <t>МЕДНЫЙ ПРОКАТ</t>
  </si>
  <si>
    <t>листМЗ   6-1,2              (495-77)</t>
  </si>
  <si>
    <t>лист МЗ   6-1,5              (495-77)</t>
  </si>
  <si>
    <t>листМЗ   6-1                  (495-77)</t>
  </si>
  <si>
    <t>лист МЗ   6-1                  (495-77)</t>
  </si>
  <si>
    <t>листМЗ   6-2,5              (495-77)</t>
  </si>
  <si>
    <t>лист МЗ   6-2                 (495-77)</t>
  </si>
  <si>
    <t>листМЗ   6-2                 (495-77)</t>
  </si>
  <si>
    <t>лист МЗ   б-З</t>
  </si>
  <si>
    <t>Проволока медн МЗ ф 1 5</t>
  </si>
  <si>
    <t>Проволока медн МЗ ф.5</t>
  </si>
  <si>
    <t>Пруток МЗф 16                (1535-71)</t>
  </si>
  <si>
    <t>Пруток МЗф 22                (1535-71)</t>
  </si>
  <si>
    <t>Пруток МЗ ф 28                (859-78)</t>
  </si>
  <si>
    <t>Пруток МЗф 35                (1535-71)</t>
  </si>
  <si>
    <t>Пруток МЗф 6                  (1535-71)</t>
  </si>
  <si>
    <t>труба  МЗ 6X1                   (617-72)</t>
  </si>
  <si>
    <t>труба МЗ 10x2                 (617-72)</t>
  </si>
  <si>
    <t>труба  МЗ 10x2                 (617-72)</t>
  </si>
  <si>
    <t>труба  МЗ 12x2                  (617-72)</t>
  </si>
  <si>
    <t>труба  МЗ 12x2                  (617-72]</t>
  </si>
  <si>
    <t>труба  МЗ 15x1                   (617-72)</t>
  </si>
  <si>
    <t>труба  МЗ 16x3                  (617-72)</t>
  </si>
  <si>
    <t>труба  МЗ 16x3                  (617-72]</t>
  </si>
  <si>
    <t>труба  МЗ 16x2                  (617-72]</t>
  </si>
  <si>
    <t>труба  МЗ 18x4                  (617-72)</t>
  </si>
  <si>
    <t>труба  М3 20х2                  (617-72)</t>
  </si>
  <si>
    <t>труба  МЗ 210x5                (617-72)</t>
  </si>
  <si>
    <t>труба  М3 25х2                  (617-72)</t>
  </si>
  <si>
    <t>труба  МЗ 32x2                  (617-90)</t>
  </si>
  <si>
    <t>труба  М3 36х2                  (617-72)</t>
  </si>
  <si>
    <t>труба  М3 38хЗ                  (617-72)</t>
  </si>
  <si>
    <t>ЛАТУННЫЙ ПРОКАТ</t>
  </si>
  <si>
    <t>Лента лат Л63 6=0.5          (2208-75)</t>
  </si>
  <si>
    <t>лист Л63  6-1                         (931-78)</t>
  </si>
  <si>
    <t>лист Л63  6-2                        (931-78)</t>
  </si>
  <si>
    <t>листЛбЗ 6-2                        (931-78)</t>
  </si>
  <si>
    <t>листЛбЗ  б-З                        (931-78)</t>
  </si>
  <si>
    <t>листЛбЗ 6=0.8                   (931-78)</t>
  </si>
  <si>
    <t>листЛбЗ 6=0,8                   (931-78)</t>
  </si>
  <si>
    <t>лист Л63  6=2.5</t>
  </si>
  <si>
    <t>листЛбЗ 6=2.5</t>
  </si>
  <si>
    <t>листЛбЗ 6=4                 (2208-2007)</t>
  </si>
  <si>
    <t>Припой ЛОК-59Ф 6</t>
  </si>
  <si>
    <t>Проволока Л63 фО 5</t>
  </si>
  <si>
    <t>Проволока Л63 ф0.5</t>
  </si>
  <si>
    <t>Проволока Л63 ф4                (1066-80)</t>
  </si>
  <si>
    <t>Пруток ЛС 59-1 ф120</t>
  </si>
  <si>
    <t>Пруток ЛС 59-1 ф135</t>
  </si>
  <si>
    <t>Пруток ЛС 59-1 ф18</t>
  </si>
  <si>
    <t>Пруток ЛС 59-1 ф20</t>
  </si>
  <si>
    <t>Пруток ЛС 59-1 ф22                (2060-73)</t>
  </si>
  <si>
    <t>Пруток ЛС 59-1 ф24</t>
  </si>
  <si>
    <t>Пруток ЛС 59-1 ф25          (2060-90)</t>
  </si>
  <si>
    <t>1ЭЭ9</t>
  </si>
  <si>
    <t>Пруток ЛС 59-1 ф28</t>
  </si>
  <si>
    <t>Пруток ЛС 59-1 фЗО               (2060-73)</t>
  </si>
  <si>
    <t>Пруток ЛС 59-1 ф32</t>
  </si>
  <si>
    <t>Пруток ЛС 59-1 ф35</t>
  </si>
  <si>
    <t>Пруток ЛМцЖ   ф40                (2060-73)</t>
  </si>
  <si>
    <t>Пруток ЛС 59-1 ф45</t>
  </si>
  <si>
    <t>Пруток ЛС 59-1 ф50</t>
  </si>
  <si>
    <t>Пруток ЛС 59-1 ф55</t>
  </si>
  <si>
    <t>Пруток ЛС 59-1 фб</t>
  </si>
  <si>
    <t>Пруток ЛС 59-1 фбО</t>
  </si>
  <si>
    <t>Пруток ЛС 59-1 ф65</t>
  </si>
  <si>
    <t>Пруток ЛС 59-1 ф70              (2060-75)</t>
  </si>
  <si>
    <t>Пруток ЛС 59-1 ф90              (2060-73)</t>
  </si>
  <si>
    <t>Труба Л63     20x2               (494-76)</t>
  </si>
  <si>
    <t>Труба  Л63      20x2               (494-76)</t>
  </si>
  <si>
    <t>Труба Л63      20x5</t>
  </si>
  <si>
    <t>Труба Л63     32x2               (494-76)</t>
  </si>
  <si>
    <t>Труба  Л63      50x2</t>
  </si>
  <si>
    <t>Труба  Л63     6x1</t>
  </si>
  <si>
    <t>Труба Л63    34x5</t>
  </si>
  <si>
    <t>Труба  Л63    34x5</t>
  </si>
  <si>
    <t>Труба Л63    40x2                (494-76)</t>
  </si>
  <si>
    <t>Труба  ЛС 60 45x3</t>
  </si>
  <si>
    <t>Труба ЛС 60 45x3</t>
  </si>
  <si>
    <t>Труба  ЛС59-1 110x10          (494-76)</t>
  </si>
  <si>
    <t>шестигр.ЛС-59-1      3=14     (2060-73)</t>
  </si>
  <si>
    <t>шестигр ЛС-59-1      3 = 19     (2060-73)</t>
  </si>
  <si>
    <t>шестигр.ЛС-59-1      3=19     (2060-73)</t>
  </si>
  <si>
    <t>шестигр.ЛС-59-1      3=22      (2060-73)</t>
  </si>
  <si>
    <t>шестигр ЛС-59-1      5=32      (2060-73)</t>
  </si>
  <si>
    <t>БРОНЗОВЫЙ ПРОКАТ                ВСЕГО:</t>
  </si>
  <si>
    <t>Лента БрКМц 1,5x300                  (4748-70)</t>
  </si>
  <si>
    <t>Проволока БрКМц 3-1 ф 4</t>
  </si>
  <si>
    <t>Пруток   АМц-9-2ф120                (1628-72)</t>
  </si>
  <si>
    <t>Пруток БрАМц-9-2 ф 24</t>
  </si>
  <si>
    <t>Пруток БрАМц-9-2 ф.28</t>
  </si>
  <si>
    <t>Пруток БрАМц-9-2 ф 80               (1628-72)</t>
  </si>
  <si>
    <t>ЛЕНТА ПХЛ    изоляц. ВСЕГО:</t>
  </si>
  <si>
    <t>КАБЕЛЬ ШЛАНГОВЫЙ И ВРУБ.  ВСЕГО:</t>
  </si>
  <si>
    <t>ВВГ 3X150-1X70</t>
  </si>
  <si>
    <t>КАБЕЛЬ МОРСКОЙ              ВСЕГО:</t>
  </si>
  <si>
    <t>КНРП 2X1                          (7866,1-77)</t>
  </si>
  <si>
    <t>КНРП 2X1,5                      (7866,1-77)</t>
  </si>
  <si>
    <t>КНРП 2X6                         (7866.1-77)</t>
  </si>
  <si>
    <t>КНРП 3X1,5                      (7866,1-77)</t>
  </si>
  <si>
    <t>НРШМ 2X1                       (7866,1-77)</t>
  </si>
  <si>
    <t>НРШМ 2X10                    (7866.1-77)</t>
  </si>
  <si>
    <t>НРШМ 3X6                       (7866.1-77)</t>
  </si>
  <si>
    <t>НРШМ 4X1                       (7866,1-77)</t>
  </si>
  <si>
    <t>КНР 3X1,5                       (7866,1-77)</t>
  </si>
  <si>
    <t>КНР 3X25                        (7866,1-77)</t>
  </si>
  <si>
    <t>КГ 1X50                          (ТУ16К730588)</t>
  </si>
  <si>
    <t>ПАЛУБНИК                      ВСЕГО:{8486-66)</t>
  </si>
  <si>
    <t>мз</t>
  </si>
  <si>
    <t>ФАНЕРА                             ВСЕГО:</t>
  </si>
  <si>
    <t>Фанера 6=3     АВ/В             (102-75)</t>
  </si>
  <si>
    <t>мЗ</t>
  </si>
  <si>
    <t>Фанера 6=4      БС-1             (102-75)</t>
  </si>
  <si>
    <t>Фанера 6=6      БС-1             (102-75)</t>
  </si>
  <si>
    <t>цена договорная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</si>
</sst>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;\-#,##0.00;;@"/>
    <numFmt numFmtId="167" formatCode="0.0"/>
    <numFmt numFmtId="168" formatCode="0.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0_р_."/>
    <numFmt numFmtId="177" formatCode="#,##0.000;\-###0.000;;@"/>
    <numFmt numFmtId="178" formatCode="#,##0.00;[Red]\-#,##0.00"/>
    <numFmt numFmtId="179" formatCode="0.000;[Red]\-0.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0.00000000"/>
    <numFmt numFmtId="185" formatCode="0.0000000"/>
    <numFmt numFmtId="186" formatCode="0.0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 val="single"/>
      <sz val="16"/>
      <color indexed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4"/>
      <color indexed="6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31" borderId="8" applyNumberFormat="0" applyFont="0" applyAlignment="0" applyProtection="0"/>
    <xf numFmtId="9" fontId="53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left" vertical="top" indent="2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70" fillId="33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1" xfId="0" applyNumberFormat="1" applyFont="1" applyFill="1" applyBorder="1" applyAlignment="1" applyProtection="1">
      <alignment horizontal="left" vertical="top" indent="1"/>
      <protection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167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166" fontId="0" fillId="0" borderId="1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75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35" borderId="0" xfId="0" applyFill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168" fontId="8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8" fontId="0" fillId="0" borderId="1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8" fontId="0" fillId="0" borderId="10" xfId="0" applyNumberFormat="1" applyFont="1" applyFill="1" applyBorder="1" applyAlignment="1" applyProtection="1">
      <alignment horizontal="left" vertical="top" indent="2"/>
      <protection/>
    </xf>
    <xf numFmtId="0" fontId="0" fillId="0" borderId="10" xfId="0" applyNumberFormat="1" applyFont="1" applyFill="1" applyBorder="1" applyAlignment="1" applyProtection="1">
      <alignment horizontal="left" vertical="top" indent="2"/>
      <protection/>
    </xf>
    <xf numFmtId="177" fontId="0" fillId="0" borderId="10" xfId="0" applyNumberFormat="1" applyFont="1" applyFill="1" applyBorder="1" applyAlignment="1" applyProtection="1">
      <alignment horizontal="center" vertical="top"/>
      <protection/>
    </xf>
    <xf numFmtId="166" fontId="0" fillId="0" borderId="10" xfId="0" applyNumberFormat="1" applyFont="1" applyFill="1" applyBorder="1" applyAlignment="1" applyProtection="1">
      <alignment horizontal="center" vertical="top"/>
      <protection/>
    </xf>
    <xf numFmtId="0" fontId="0" fillId="34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68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168" fontId="0" fillId="0" borderId="11" xfId="0" applyNumberFormat="1" applyFont="1" applyFill="1" applyBorder="1" applyAlignment="1" applyProtection="1">
      <alignment horizontal="left" vertical="top" indent="2"/>
      <protection/>
    </xf>
    <xf numFmtId="0" fontId="0" fillId="0" borderId="11" xfId="0" applyNumberFormat="1" applyFont="1" applyFill="1" applyBorder="1" applyAlignment="1" applyProtection="1">
      <alignment horizontal="left" vertical="top" indent="2"/>
      <protection/>
    </xf>
    <xf numFmtId="177" fontId="0" fillId="0" borderId="11" xfId="0" applyNumberFormat="1" applyFont="1" applyFill="1" applyBorder="1" applyAlignment="1" applyProtection="1">
      <alignment horizontal="center" vertical="top"/>
      <protection/>
    </xf>
    <xf numFmtId="168" fontId="5" fillId="0" borderId="12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 horizontal="right" wrapText="1"/>
    </xf>
    <xf numFmtId="176" fontId="7" fillId="0" borderId="15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5" fillId="0" borderId="13" xfId="0" applyNumberFormat="1" applyFont="1" applyFill="1" applyBorder="1" applyAlignment="1" applyProtection="1">
      <alignment vertical="top"/>
      <protection/>
    </xf>
    <xf numFmtId="0" fontId="1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15" fillId="0" borderId="10" xfId="0" applyNumberFormat="1" applyFont="1" applyFill="1" applyBorder="1" applyAlignment="1" applyProtection="1">
      <alignment horizontal="left" vertical="top" indent="2"/>
      <protection/>
    </xf>
    <xf numFmtId="166" fontId="0" fillId="0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75" fontId="7" fillId="0" borderId="11" xfId="0" applyNumberFormat="1" applyFont="1" applyFill="1" applyBorder="1" applyAlignment="1">
      <alignment horizontal="right"/>
    </xf>
    <xf numFmtId="168" fontId="7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wrapText="1"/>
    </xf>
    <xf numFmtId="168" fontId="5" fillId="0" borderId="22" xfId="0" applyNumberFormat="1" applyFont="1" applyBorder="1" applyAlignment="1">
      <alignment horizontal="right"/>
    </xf>
    <xf numFmtId="168" fontId="5" fillId="0" borderId="23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178" fontId="5" fillId="0" borderId="23" xfId="0" applyNumberFormat="1" applyFont="1" applyFill="1" applyBorder="1" applyAlignment="1">
      <alignment horizontal="right"/>
    </xf>
    <xf numFmtId="168" fontId="0" fillId="0" borderId="23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6" fontId="5" fillId="4" borderId="25" xfId="0" applyNumberFormat="1" applyFont="1" applyFill="1" applyBorder="1" applyAlignment="1">
      <alignment wrapText="1"/>
    </xf>
    <xf numFmtId="168" fontId="5" fillId="4" borderId="15" xfId="0" applyNumberFormat="1" applyFont="1" applyFill="1" applyBorder="1" applyAlignment="1">
      <alignment horizontal="right"/>
    </xf>
    <xf numFmtId="168" fontId="5" fillId="4" borderId="12" xfId="0" applyNumberFormat="1" applyFont="1" applyFill="1" applyBorder="1" applyAlignment="1">
      <alignment horizontal="right"/>
    </xf>
    <xf numFmtId="0" fontId="5" fillId="4" borderId="12" xfId="0" applyNumberFormat="1" applyFont="1" applyFill="1" applyBorder="1" applyAlignment="1">
      <alignment horizontal="right"/>
    </xf>
    <xf numFmtId="178" fontId="5" fillId="4" borderId="12" xfId="0" applyNumberFormat="1" applyFont="1" applyFill="1" applyBorder="1" applyAlignment="1">
      <alignment horizontal="right"/>
    </xf>
    <xf numFmtId="168" fontId="0" fillId="4" borderId="12" xfId="0" applyNumberFormat="1" applyFont="1" applyFill="1" applyBorder="1" applyAlignment="1">
      <alignment horizontal="right"/>
    </xf>
    <xf numFmtId="0" fontId="0" fillId="4" borderId="13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176" fontId="0" fillId="4" borderId="10" xfId="0" applyNumberFormat="1" applyFont="1" applyFill="1" applyBorder="1" applyAlignment="1">
      <alignment wrapText="1"/>
    </xf>
    <xf numFmtId="168" fontId="0" fillId="4" borderId="10" xfId="0" applyNumberFormat="1" applyFont="1" applyFill="1" applyBorder="1" applyAlignment="1">
      <alignment horizontal="right"/>
    </xf>
    <xf numFmtId="0" fontId="0" fillId="4" borderId="10" xfId="0" applyNumberFormat="1" applyFont="1" applyFill="1" applyBorder="1" applyAlignment="1">
      <alignment horizontal="right"/>
    </xf>
    <xf numFmtId="178" fontId="0" fillId="4" borderId="1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76" fontId="0" fillId="4" borderId="15" xfId="0" applyNumberFormat="1" applyFont="1" applyFill="1" applyBorder="1" applyAlignment="1">
      <alignment horizontal="right"/>
    </xf>
    <xf numFmtId="168" fontId="0" fillId="4" borderId="15" xfId="0" applyNumberFormat="1" applyFont="1" applyFill="1" applyBorder="1" applyAlignment="1">
      <alignment horizontal="right"/>
    </xf>
    <xf numFmtId="0" fontId="0" fillId="4" borderId="12" xfId="0" applyNumberFormat="1" applyFont="1" applyFill="1" applyBorder="1" applyAlignment="1">
      <alignment horizontal="right"/>
    </xf>
    <xf numFmtId="0" fontId="0" fillId="4" borderId="26" xfId="0" applyFont="1" applyFill="1" applyBorder="1" applyAlignment="1">
      <alignment/>
    </xf>
    <xf numFmtId="0" fontId="0" fillId="4" borderId="26" xfId="0" applyFont="1" applyFill="1" applyBorder="1" applyAlignment="1">
      <alignment wrapText="1"/>
    </xf>
    <xf numFmtId="0" fontId="0" fillId="4" borderId="27" xfId="0" applyFont="1" applyFill="1" applyBorder="1" applyAlignment="1">
      <alignment/>
    </xf>
    <xf numFmtId="176" fontId="0" fillId="4" borderId="25" xfId="0" applyNumberFormat="1" applyFon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vertical="top"/>
      <protection/>
    </xf>
    <xf numFmtId="0" fontId="0" fillId="4" borderId="10" xfId="0" applyNumberFormat="1" applyFont="1" applyFill="1" applyBorder="1" applyAlignment="1" applyProtection="1">
      <alignment horizontal="left" vertical="top"/>
      <protection/>
    </xf>
    <xf numFmtId="175" fontId="7" fillId="4" borderId="10" xfId="0" applyNumberFormat="1" applyFont="1" applyFill="1" applyBorder="1" applyAlignment="1">
      <alignment horizontal="center"/>
    </xf>
    <xf numFmtId="168" fontId="0" fillId="4" borderId="12" xfId="0" applyNumberFormat="1" applyFont="1" applyFill="1" applyBorder="1" applyAlignment="1">
      <alignment/>
    </xf>
    <xf numFmtId="168" fontId="0" fillId="4" borderId="10" xfId="0" applyNumberFormat="1" applyFont="1" applyFill="1" applyBorder="1" applyAlignment="1">
      <alignment/>
    </xf>
    <xf numFmtId="0" fontId="0" fillId="4" borderId="10" xfId="0" applyNumberFormat="1" applyFont="1" applyFill="1" applyBorder="1" applyAlignment="1" applyProtection="1">
      <alignment horizontal="center" vertical="top"/>
      <protection/>
    </xf>
    <xf numFmtId="0" fontId="0" fillId="4" borderId="0" xfId="0" applyFont="1" applyFill="1" applyAlignment="1">
      <alignment/>
    </xf>
    <xf numFmtId="168" fontId="0" fillId="4" borderId="10" xfId="0" applyNumberFormat="1" applyFont="1" applyFill="1" applyBorder="1" applyAlignment="1" applyProtection="1">
      <alignment vertical="top"/>
      <protection/>
    </xf>
    <xf numFmtId="1" fontId="0" fillId="4" borderId="10" xfId="0" applyNumberFormat="1" applyFont="1" applyFill="1" applyBorder="1" applyAlignment="1" applyProtection="1">
      <alignment vertical="top"/>
      <protection/>
    </xf>
    <xf numFmtId="166" fontId="0" fillId="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/>
    </xf>
    <xf numFmtId="176" fontId="0" fillId="4" borderId="25" xfId="0" applyNumberFormat="1" applyFont="1" applyFill="1" applyBorder="1" applyAlignment="1">
      <alignment horizontal="right"/>
    </xf>
    <xf numFmtId="176" fontId="0" fillId="4" borderId="15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2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4" borderId="14" xfId="0" applyFont="1" applyFill="1" applyBorder="1" applyAlignment="1">
      <alignment wrapText="1"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4" borderId="13" xfId="0" applyFont="1" applyFill="1" applyBorder="1" applyAlignment="1">
      <alignment wrapText="1"/>
    </xf>
    <xf numFmtId="0" fontId="0" fillId="4" borderId="10" xfId="0" applyNumberFormat="1" applyFont="1" applyFill="1" applyBorder="1" applyAlignment="1" applyProtection="1">
      <alignment horizontal="left" vertical="top" indent="5"/>
      <protection/>
    </xf>
    <xf numFmtId="0" fontId="0" fillId="4" borderId="10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/>
    </xf>
    <xf numFmtId="0" fontId="14" fillId="0" borderId="0" xfId="0" applyFont="1" applyAlignment="1">
      <alignment/>
    </xf>
    <xf numFmtId="0" fontId="0" fillId="4" borderId="25" xfId="0" applyFont="1" applyFill="1" applyBorder="1" applyAlignment="1">
      <alignment wrapText="1"/>
    </xf>
    <xf numFmtId="0" fontId="21" fillId="4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>
      <alignment horizontal="center"/>
    </xf>
    <xf numFmtId="2" fontId="0" fillId="4" borderId="10" xfId="0" applyNumberFormat="1" applyFont="1" applyFill="1" applyBorder="1" applyAlignment="1" applyProtection="1">
      <alignment horizontal="right" vertical="center" wrapText="1"/>
      <protection/>
    </xf>
    <xf numFmtId="176" fontId="0" fillId="4" borderId="10" xfId="0" applyNumberFormat="1" applyFont="1" applyFill="1" applyBorder="1" applyAlignment="1">
      <alignment horizontal="right" wrapText="1"/>
    </xf>
    <xf numFmtId="0" fontId="5" fillId="4" borderId="10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 horizontal="center"/>
    </xf>
    <xf numFmtId="0" fontId="0" fillId="37" borderId="10" xfId="0" applyNumberFormat="1" applyFont="1" applyFill="1" applyBorder="1" applyAlignment="1" applyProtection="1">
      <alignment vertical="top"/>
      <protection/>
    </xf>
    <xf numFmtId="166" fontId="0" fillId="37" borderId="10" xfId="0" applyNumberFormat="1" applyFont="1" applyFill="1" applyBorder="1" applyAlignment="1" applyProtection="1">
      <alignment horizontal="center" vertical="top"/>
      <protection/>
    </xf>
    <xf numFmtId="168" fontId="0" fillId="37" borderId="10" xfId="0" applyNumberFormat="1" applyFont="1" applyFill="1" applyBorder="1" applyAlignment="1" applyProtection="1">
      <alignment vertical="top"/>
      <protection/>
    </xf>
    <xf numFmtId="166" fontId="21" fillId="37" borderId="10" xfId="0" applyNumberFormat="1" applyFont="1" applyFill="1" applyBorder="1" applyAlignment="1" applyProtection="1">
      <alignment horizontal="center" vertical="top"/>
      <protection/>
    </xf>
    <xf numFmtId="0" fontId="0" fillId="0" borderId="15" xfId="0" applyFont="1" applyFill="1" applyBorder="1" applyAlignment="1">
      <alignment/>
    </xf>
    <xf numFmtId="176" fontId="0" fillId="0" borderId="25" xfId="0" applyNumberFormat="1" applyFont="1" applyFill="1" applyBorder="1" applyAlignment="1">
      <alignment horizontal="right"/>
    </xf>
    <xf numFmtId="168" fontId="0" fillId="38" borderId="12" xfId="0" applyNumberFormat="1" applyFont="1" applyFill="1" applyBorder="1" applyAlignment="1">
      <alignment horizontal="right"/>
    </xf>
    <xf numFmtId="0" fontId="0" fillId="38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176" fontId="5" fillId="0" borderId="25" xfId="0" applyNumberFormat="1" applyFont="1" applyFill="1" applyBorder="1" applyAlignment="1">
      <alignment wrapText="1"/>
    </xf>
    <xf numFmtId="168" fontId="5" fillId="0" borderId="15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8" fontId="5" fillId="0" borderId="15" xfId="0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1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176" fontId="0" fillId="0" borderId="10" xfId="0" applyNumberFormat="1" applyFont="1" applyFill="1" applyBorder="1" applyAlignment="1">
      <alignment horizontal="center" wrapText="1"/>
    </xf>
    <xf numFmtId="168" fontId="0" fillId="38" borderId="1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176" fontId="0" fillId="0" borderId="25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176" fontId="5" fillId="0" borderId="25" xfId="0" applyNumberFormat="1" applyFont="1" applyFill="1" applyBorder="1" applyAlignment="1">
      <alignment horizontal="right"/>
    </xf>
    <xf numFmtId="168" fontId="5" fillId="38" borderId="12" xfId="0" applyNumberFormat="1" applyFont="1" applyFill="1" applyBorder="1" applyAlignment="1">
      <alignment horizontal="right"/>
    </xf>
    <xf numFmtId="0" fontId="5" fillId="38" borderId="12" xfId="0" applyNumberFormat="1" applyFont="1" applyFill="1" applyBorder="1" applyAlignment="1">
      <alignment horizontal="right"/>
    </xf>
    <xf numFmtId="0" fontId="0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>
      <alignment/>
    </xf>
    <xf numFmtId="176" fontId="0" fillId="40" borderId="15" xfId="0" applyNumberFormat="1" applyFont="1" applyFill="1" applyBorder="1" applyAlignment="1">
      <alignment horizontal="right"/>
    </xf>
    <xf numFmtId="0" fontId="0" fillId="40" borderId="10" xfId="0" applyNumberFormat="1" applyFont="1" applyFill="1" applyBorder="1" applyAlignment="1" applyProtection="1">
      <alignment vertical="center" wrapText="1"/>
      <protection/>
    </xf>
    <xf numFmtId="2" fontId="0" fillId="40" borderId="10" xfId="0" applyNumberFormat="1" applyFont="1" applyFill="1" applyBorder="1" applyAlignment="1" applyProtection="1">
      <alignment horizontal="center" vertical="center" wrapText="1"/>
      <protection/>
    </xf>
    <xf numFmtId="178" fontId="0" fillId="40" borderId="10" xfId="0" applyNumberFormat="1" applyFont="1" applyFill="1" applyBorder="1" applyAlignment="1">
      <alignment horizontal="right"/>
    </xf>
    <xf numFmtId="0" fontId="0" fillId="4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68" fontId="0" fillId="38" borderId="10" xfId="0" applyNumberFormat="1" applyFont="1" applyFill="1" applyBorder="1" applyAlignment="1">
      <alignment horizontal="right"/>
    </xf>
    <xf numFmtId="0" fontId="0" fillId="38" borderId="10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0" fillId="0" borderId="26" xfId="0" applyFont="1" applyBorder="1" applyAlignment="1">
      <alignment/>
    </xf>
    <xf numFmtId="178" fontId="5" fillId="0" borderId="12" xfId="0" applyNumberFormat="1" applyFont="1" applyFill="1" applyBorder="1" applyAlignment="1">
      <alignment horizontal="right"/>
    </xf>
    <xf numFmtId="176" fontId="5" fillId="41" borderId="25" xfId="0" applyNumberFormat="1" applyFont="1" applyFill="1" applyBorder="1" applyAlignment="1">
      <alignment wrapText="1"/>
    </xf>
    <xf numFmtId="168" fontId="5" fillId="41" borderId="15" xfId="0" applyNumberFormat="1" applyFont="1" applyFill="1" applyBorder="1" applyAlignment="1">
      <alignment horizontal="right"/>
    </xf>
    <xf numFmtId="168" fontId="5" fillId="41" borderId="12" xfId="0" applyNumberFormat="1" applyFont="1" applyFill="1" applyBorder="1" applyAlignment="1">
      <alignment horizontal="right"/>
    </xf>
    <xf numFmtId="0" fontId="5" fillId="41" borderId="12" xfId="0" applyNumberFormat="1" applyFont="1" applyFill="1" applyBorder="1" applyAlignment="1">
      <alignment horizontal="right"/>
    </xf>
    <xf numFmtId="178" fontId="0" fillId="41" borderId="12" xfId="0" applyNumberFormat="1" applyFont="1" applyFill="1" applyBorder="1" applyAlignment="1">
      <alignment horizontal="right"/>
    </xf>
    <xf numFmtId="168" fontId="0" fillId="41" borderId="12" xfId="0" applyNumberFormat="1" applyFont="1" applyFill="1" applyBorder="1" applyAlignment="1">
      <alignment horizontal="right"/>
    </xf>
    <xf numFmtId="0" fontId="0" fillId="41" borderId="13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176" fontId="0" fillId="41" borderId="15" xfId="0" applyNumberFormat="1" applyFont="1" applyFill="1" applyBorder="1" applyAlignment="1">
      <alignment horizontal="center"/>
    </xf>
    <xf numFmtId="168" fontId="0" fillId="41" borderId="15" xfId="0" applyNumberFormat="1" applyFont="1" applyFill="1" applyBorder="1" applyAlignment="1">
      <alignment horizontal="right"/>
    </xf>
    <xf numFmtId="0" fontId="0" fillId="41" borderId="12" xfId="0" applyNumberFormat="1" applyFont="1" applyFill="1" applyBorder="1" applyAlignment="1">
      <alignment horizontal="right"/>
    </xf>
    <xf numFmtId="168" fontId="0" fillId="41" borderId="12" xfId="0" applyNumberFormat="1" applyFont="1" applyFill="1" applyBorder="1" applyAlignment="1">
      <alignment horizontal="right" wrapText="1"/>
    </xf>
    <xf numFmtId="0" fontId="0" fillId="41" borderId="25" xfId="0" applyFont="1" applyFill="1" applyBorder="1" applyAlignment="1">
      <alignment/>
    </xf>
    <xf numFmtId="176" fontId="0" fillId="41" borderId="25" xfId="0" applyNumberFormat="1" applyFont="1" applyFill="1" applyBorder="1" applyAlignment="1">
      <alignment horizontal="right"/>
    </xf>
    <xf numFmtId="0" fontId="0" fillId="41" borderId="26" xfId="0" applyFont="1" applyFill="1" applyBorder="1" applyAlignment="1">
      <alignment wrapText="1"/>
    </xf>
    <xf numFmtId="0" fontId="5" fillId="41" borderId="26" xfId="0" applyFont="1" applyFill="1" applyBorder="1" applyAlignment="1">
      <alignment wrapText="1"/>
    </xf>
    <xf numFmtId="0" fontId="0" fillId="41" borderId="25" xfId="0" applyFont="1" applyFill="1" applyBorder="1" applyAlignment="1">
      <alignment wrapText="1"/>
    </xf>
    <xf numFmtId="0" fontId="0" fillId="41" borderId="10" xfId="0" applyFont="1" applyFill="1" applyBorder="1" applyAlignment="1">
      <alignment horizontal="left"/>
    </xf>
    <xf numFmtId="0" fontId="23" fillId="41" borderId="10" xfId="0" applyFont="1" applyFill="1" applyBorder="1" applyAlignment="1">
      <alignment horizontal="center"/>
    </xf>
    <xf numFmtId="2" fontId="0" fillId="41" borderId="10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23" fillId="41" borderId="10" xfId="0" applyFont="1" applyFill="1" applyBorder="1" applyAlignment="1">
      <alignment horizontal="right" vertical="center"/>
    </xf>
    <xf numFmtId="0" fontId="0" fillId="41" borderId="10" xfId="0" applyNumberFormat="1" applyFont="1" applyFill="1" applyBorder="1" applyAlignment="1" applyProtection="1">
      <alignment horizontal="center" vertical="center" wrapText="1"/>
      <protection/>
    </xf>
    <xf numFmtId="0" fontId="0" fillId="41" borderId="0" xfId="0" applyNumberFormat="1" applyFont="1" applyFill="1" applyBorder="1" applyAlignment="1" applyProtection="1">
      <alignment horizontal="center" vertical="center" wrapText="1"/>
      <protection/>
    </xf>
    <xf numFmtId="176" fontId="0" fillId="41" borderId="25" xfId="0" applyNumberFormat="1" applyFont="1" applyFill="1" applyBorder="1" applyAlignment="1">
      <alignment horizontal="center"/>
    </xf>
    <xf numFmtId="0" fontId="0" fillId="41" borderId="10" xfId="0" applyNumberFormat="1" applyFont="1" applyFill="1" applyBorder="1" applyAlignment="1" applyProtection="1">
      <alignment vertical="top"/>
      <protection/>
    </xf>
    <xf numFmtId="166" fontId="0" fillId="41" borderId="10" xfId="0" applyNumberFormat="1" applyFont="1" applyFill="1" applyBorder="1" applyAlignment="1" applyProtection="1">
      <alignment horizontal="center" vertical="top"/>
      <protection/>
    </xf>
    <xf numFmtId="168" fontId="0" fillId="41" borderId="10" xfId="0" applyNumberFormat="1" applyFont="1" applyFill="1" applyBorder="1" applyAlignment="1">
      <alignment/>
    </xf>
    <xf numFmtId="168" fontId="0" fillId="41" borderId="10" xfId="0" applyNumberFormat="1" applyFont="1" applyFill="1" applyBorder="1" applyAlignment="1" applyProtection="1">
      <alignment vertical="top"/>
      <protection/>
    </xf>
    <xf numFmtId="166" fontId="21" fillId="41" borderId="10" xfId="0" applyNumberFormat="1" applyFont="1" applyFill="1" applyBorder="1" applyAlignment="1" applyProtection="1">
      <alignment horizontal="center" vertical="top"/>
      <protection/>
    </xf>
    <xf numFmtId="168" fontId="0" fillId="41" borderId="10" xfId="0" applyNumberFormat="1" applyFont="1" applyFill="1" applyBorder="1" applyAlignment="1">
      <alignment horizontal="right"/>
    </xf>
    <xf numFmtId="178" fontId="0" fillId="41" borderId="10" xfId="0" applyNumberFormat="1" applyFont="1" applyFill="1" applyBorder="1" applyAlignment="1">
      <alignment horizontal="right"/>
    </xf>
    <xf numFmtId="2" fontId="0" fillId="41" borderId="10" xfId="0" applyNumberFormat="1" applyFont="1" applyFill="1" applyBorder="1" applyAlignment="1" applyProtection="1">
      <alignment horizontal="center" vertical="center" wrapText="1"/>
      <protection/>
    </xf>
    <xf numFmtId="168" fontId="0" fillId="41" borderId="10" xfId="0" applyNumberFormat="1" applyFont="1" applyFill="1" applyBorder="1" applyAlignment="1" applyProtection="1">
      <alignment horizontal="right" vertical="center" wrapText="1"/>
      <protection/>
    </xf>
    <xf numFmtId="168" fontId="0" fillId="41" borderId="10" xfId="0" applyNumberFormat="1" applyFont="1" applyFill="1" applyBorder="1" applyAlignment="1" applyProtection="1">
      <alignment vertical="center" wrapText="1"/>
      <protection/>
    </xf>
    <xf numFmtId="0" fontId="0" fillId="41" borderId="12" xfId="0" applyNumberFormat="1" applyFont="1" applyFill="1" applyBorder="1" applyAlignment="1">
      <alignment/>
    </xf>
    <xf numFmtId="168" fontId="0" fillId="41" borderId="12" xfId="0" applyNumberFormat="1" applyFont="1" applyFill="1" applyBorder="1" applyAlignment="1">
      <alignment/>
    </xf>
    <xf numFmtId="166" fontId="0" fillId="41" borderId="10" xfId="0" applyNumberFormat="1" applyFont="1" applyFill="1" applyBorder="1" applyAlignment="1" applyProtection="1">
      <alignment horizontal="right" vertical="top"/>
      <protection/>
    </xf>
    <xf numFmtId="0" fontId="0" fillId="41" borderId="10" xfId="0" applyNumberFormat="1" applyFont="1" applyFill="1" applyBorder="1" applyAlignment="1" applyProtection="1">
      <alignment vertical="center" wrapText="1"/>
      <protection/>
    </xf>
    <xf numFmtId="168" fontId="0" fillId="41" borderId="10" xfId="0" applyNumberFormat="1" applyFont="1" applyFill="1" applyBorder="1" applyAlignment="1">
      <alignment horizontal="right" wrapText="1"/>
    </xf>
    <xf numFmtId="0" fontId="0" fillId="41" borderId="26" xfId="0" applyFont="1" applyFill="1" applyBorder="1" applyAlignment="1">
      <alignment horizontal="center"/>
    </xf>
    <xf numFmtId="0" fontId="0" fillId="41" borderId="10" xfId="0" applyNumberFormat="1" applyFont="1" applyFill="1" applyBorder="1" applyAlignment="1" applyProtection="1">
      <alignment horizontal="right" vertical="center" wrapText="1"/>
      <protection/>
    </xf>
    <xf numFmtId="2" fontId="0" fillId="41" borderId="10" xfId="0" applyNumberFormat="1" applyFont="1" applyFill="1" applyBorder="1" applyAlignment="1">
      <alignment vertical="center"/>
    </xf>
    <xf numFmtId="0" fontId="0" fillId="41" borderId="23" xfId="0" applyFont="1" applyFill="1" applyBorder="1" applyAlignment="1">
      <alignment horizontal="center"/>
    </xf>
    <xf numFmtId="0" fontId="0" fillId="41" borderId="15" xfId="0" applyFont="1" applyFill="1" applyBorder="1" applyAlignment="1">
      <alignment wrapText="1"/>
    </xf>
    <xf numFmtId="176" fontId="0" fillId="41" borderId="25" xfId="0" applyNumberFormat="1" applyFont="1" applyFill="1" applyBorder="1" applyAlignment="1">
      <alignment wrapText="1"/>
    </xf>
    <xf numFmtId="0" fontId="0" fillId="41" borderId="10" xfId="0" applyNumberFormat="1" applyFont="1" applyFill="1" applyBorder="1" applyAlignment="1" applyProtection="1">
      <alignment horizontal="right" vertical="top"/>
      <protection/>
    </xf>
    <xf numFmtId="0" fontId="0" fillId="41" borderId="14" xfId="0" applyFont="1" applyFill="1" applyBorder="1" applyAlignment="1">
      <alignment wrapText="1"/>
    </xf>
    <xf numFmtId="0" fontId="0" fillId="41" borderId="15" xfId="0" applyNumberFormat="1" applyFont="1" applyFill="1" applyBorder="1" applyAlignment="1" applyProtection="1">
      <alignment vertical="top"/>
      <protection/>
    </xf>
    <xf numFmtId="168" fontId="0" fillId="41" borderId="15" xfId="0" applyNumberFormat="1" applyFont="1" applyFill="1" applyBorder="1" applyAlignment="1" applyProtection="1">
      <alignment vertical="top"/>
      <protection/>
    </xf>
    <xf numFmtId="0" fontId="0" fillId="41" borderId="12" xfId="0" applyNumberFormat="1" applyFont="1" applyFill="1" applyBorder="1" applyAlignment="1" applyProtection="1">
      <alignment vertical="top"/>
      <protection/>
    </xf>
    <xf numFmtId="0" fontId="0" fillId="41" borderId="12" xfId="0" applyNumberFormat="1" applyFont="1" applyFill="1" applyBorder="1" applyAlignment="1" applyProtection="1">
      <alignment horizontal="right" vertical="top"/>
      <protection/>
    </xf>
    <xf numFmtId="166" fontId="0" fillId="41" borderId="12" xfId="0" applyNumberFormat="1" applyFont="1" applyFill="1" applyBorder="1" applyAlignment="1" applyProtection="1">
      <alignment horizontal="right" vertical="top"/>
      <protection/>
    </xf>
    <xf numFmtId="0" fontId="0" fillId="41" borderId="10" xfId="0" applyNumberFormat="1" applyFont="1" applyFill="1" applyBorder="1" applyAlignment="1" applyProtection="1">
      <alignment horizontal="left" vertical="center"/>
      <protection/>
    </xf>
    <xf numFmtId="1" fontId="0" fillId="41" borderId="10" xfId="0" applyNumberFormat="1" applyFont="1" applyFill="1" applyBorder="1" applyAlignment="1" applyProtection="1">
      <alignment horizontal="right" vertical="center" wrapText="1"/>
      <protection/>
    </xf>
    <xf numFmtId="166" fontId="0" fillId="41" borderId="10" xfId="0" applyNumberFormat="1" applyFont="1" applyFill="1" applyBorder="1" applyAlignment="1" applyProtection="1">
      <alignment horizontal="center" vertical="center" wrapText="1"/>
      <protection/>
    </xf>
    <xf numFmtId="2" fontId="0" fillId="41" borderId="10" xfId="0" applyNumberFormat="1" applyFont="1" applyFill="1" applyBorder="1" applyAlignment="1" applyProtection="1">
      <alignment horizontal="right" vertical="center" wrapText="1"/>
      <protection/>
    </xf>
    <xf numFmtId="14" fontId="0" fillId="41" borderId="12" xfId="0" applyNumberFormat="1" applyFont="1" applyFill="1" applyBorder="1" applyAlignment="1">
      <alignment horizontal="right"/>
    </xf>
    <xf numFmtId="176" fontId="0" fillId="41" borderId="15" xfId="0" applyNumberFormat="1" applyFont="1" applyFill="1" applyBorder="1" applyAlignment="1">
      <alignment horizontal="right"/>
    </xf>
    <xf numFmtId="0" fontId="0" fillId="3" borderId="25" xfId="0" applyFont="1" applyFill="1" applyBorder="1" applyAlignment="1">
      <alignment/>
    </xf>
    <xf numFmtId="176" fontId="0" fillId="3" borderId="25" xfId="0" applyNumberFormat="1" applyFont="1" applyFill="1" applyBorder="1" applyAlignment="1">
      <alignment horizontal="right"/>
    </xf>
    <xf numFmtId="168" fontId="0" fillId="3" borderId="15" xfId="0" applyNumberFormat="1" applyFont="1" applyFill="1" applyBorder="1" applyAlignment="1">
      <alignment horizontal="right"/>
    </xf>
    <xf numFmtId="168" fontId="0" fillId="3" borderId="12" xfId="0" applyNumberFormat="1" applyFont="1" applyFill="1" applyBorder="1" applyAlignment="1">
      <alignment horizontal="right"/>
    </xf>
    <xf numFmtId="0" fontId="0" fillId="3" borderId="12" xfId="0" applyNumberFormat="1" applyFont="1" applyFill="1" applyBorder="1" applyAlignment="1">
      <alignment horizontal="right"/>
    </xf>
    <xf numFmtId="178" fontId="0" fillId="3" borderId="12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6" fontId="5" fillId="2" borderId="25" xfId="0" applyNumberFormat="1" applyFont="1" applyFill="1" applyBorder="1" applyAlignment="1">
      <alignment wrapText="1"/>
    </xf>
    <xf numFmtId="168" fontId="5" fillId="2" borderId="15" xfId="0" applyNumberFormat="1" applyFont="1" applyFill="1" applyBorder="1" applyAlignment="1">
      <alignment horizontal="right"/>
    </xf>
    <xf numFmtId="168" fontId="5" fillId="2" borderId="12" xfId="0" applyNumberFormat="1" applyFont="1" applyFill="1" applyBorder="1" applyAlignment="1">
      <alignment horizontal="right"/>
    </xf>
    <xf numFmtId="0" fontId="5" fillId="2" borderId="12" xfId="0" applyNumberFormat="1" applyFont="1" applyFill="1" applyBorder="1" applyAlignment="1">
      <alignment horizontal="right"/>
    </xf>
    <xf numFmtId="178" fontId="0" fillId="2" borderId="12" xfId="0" applyNumberFormat="1" applyFont="1" applyFill="1" applyBorder="1" applyAlignment="1">
      <alignment horizontal="right"/>
    </xf>
    <xf numFmtId="168" fontId="0" fillId="2" borderId="12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76" fontId="0" fillId="2" borderId="15" xfId="0" applyNumberFormat="1" applyFont="1" applyFill="1" applyBorder="1" applyAlignment="1">
      <alignment horizontal="center"/>
    </xf>
    <xf numFmtId="168" fontId="0" fillId="2" borderId="15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>
      <alignment horizontal="right"/>
    </xf>
    <xf numFmtId="0" fontId="0" fillId="2" borderId="26" xfId="0" applyFont="1" applyFill="1" applyBorder="1" applyAlignment="1">
      <alignment horizontal="center"/>
    </xf>
    <xf numFmtId="168" fontId="0" fillId="2" borderId="12" xfId="0" applyNumberFormat="1" applyFont="1" applyFill="1" applyBorder="1" applyAlignment="1">
      <alignment horizontal="right" wrapText="1"/>
    </xf>
    <xf numFmtId="0" fontId="2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166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2" xfId="0" applyNumberFormat="1" applyFont="1" applyFill="1" applyBorder="1" applyAlignment="1">
      <alignment/>
    </xf>
    <xf numFmtId="0" fontId="0" fillId="2" borderId="10" xfId="0" applyNumberFormat="1" applyFont="1" applyFill="1" applyBorder="1" applyAlignment="1" applyProtection="1">
      <alignment vertical="top"/>
      <protection/>
    </xf>
    <xf numFmtId="168" fontId="0" fillId="2" borderId="10" xfId="0" applyNumberFormat="1" applyFont="1" applyFill="1" applyBorder="1" applyAlignment="1">
      <alignment/>
    </xf>
    <xf numFmtId="168" fontId="0" fillId="2" borderId="10" xfId="0" applyNumberFormat="1" applyFont="1" applyFill="1" applyBorder="1" applyAlignment="1" applyProtection="1">
      <alignment vertical="top"/>
      <protection/>
    </xf>
    <xf numFmtId="166" fontId="0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NumberFormat="1" applyFont="1" applyFill="1" applyBorder="1" applyAlignment="1" applyProtection="1">
      <alignment horizontal="left" vertical="center"/>
      <protection/>
    </xf>
    <xf numFmtId="2" fontId="0" fillId="2" borderId="10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25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176" fontId="0" fillId="2" borderId="10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right"/>
    </xf>
    <xf numFmtId="178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8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7" borderId="25" xfId="0" applyFont="1" applyFill="1" applyBorder="1" applyAlignment="1">
      <alignment/>
    </xf>
    <xf numFmtId="176" fontId="0" fillId="7" borderId="27" xfId="0" applyNumberFormat="1" applyFont="1" applyFill="1" applyBorder="1" applyAlignment="1">
      <alignment horizontal="right"/>
    </xf>
    <xf numFmtId="168" fontId="0" fillId="7" borderId="15" xfId="0" applyNumberFormat="1" applyFont="1" applyFill="1" applyBorder="1" applyAlignment="1">
      <alignment horizontal="right"/>
    </xf>
    <xf numFmtId="168" fontId="0" fillId="7" borderId="12" xfId="0" applyNumberFormat="1" applyFont="1" applyFill="1" applyBorder="1" applyAlignment="1">
      <alignment horizontal="right"/>
    </xf>
    <xf numFmtId="0" fontId="0" fillId="7" borderId="12" xfId="0" applyNumberFormat="1" applyFont="1" applyFill="1" applyBorder="1" applyAlignment="1">
      <alignment horizontal="right"/>
    </xf>
    <xf numFmtId="178" fontId="0" fillId="7" borderId="12" xfId="0" applyNumberFormat="1" applyFont="1" applyFill="1" applyBorder="1" applyAlignment="1">
      <alignment horizontal="right"/>
    </xf>
    <xf numFmtId="0" fontId="0" fillId="7" borderId="13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176" fontId="0" fillId="7" borderId="10" xfId="0" applyNumberFormat="1" applyFont="1" applyFill="1" applyBorder="1" applyAlignment="1">
      <alignment horizontal="center"/>
    </xf>
    <xf numFmtId="168" fontId="0" fillId="7" borderId="10" xfId="0" applyNumberFormat="1" applyFont="1" applyFill="1" applyBorder="1" applyAlignment="1">
      <alignment horizontal="right"/>
    </xf>
    <xf numFmtId="0" fontId="0" fillId="7" borderId="10" xfId="0" applyNumberFormat="1" applyFont="1" applyFill="1" applyBorder="1" applyAlignment="1">
      <alignment horizontal="right"/>
    </xf>
    <xf numFmtId="178" fontId="0" fillId="7" borderId="10" xfId="0" applyNumberFormat="1" applyFont="1" applyFill="1" applyBorder="1" applyAlignment="1">
      <alignment horizontal="right"/>
    </xf>
    <xf numFmtId="0" fontId="0" fillId="7" borderId="10" xfId="0" applyFont="1" applyFill="1" applyBorder="1" applyAlignment="1">
      <alignment horizontal="center"/>
    </xf>
    <xf numFmtId="0" fontId="21" fillId="7" borderId="10" xfId="0" applyNumberFormat="1" applyFont="1" applyFill="1" applyBorder="1" applyAlignment="1" applyProtection="1">
      <alignment vertical="top"/>
      <protection/>
    </xf>
    <xf numFmtId="168" fontId="0" fillId="7" borderId="10" xfId="0" applyNumberFormat="1" applyFont="1" applyFill="1" applyBorder="1" applyAlignment="1" applyProtection="1">
      <alignment horizontal="right" vertical="top"/>
      <protection/>
    </xf>
    <xf numFmtId="168" fontId="0" fillId="7" borderId="10" xfId="0" applyNumberFormat="1" applyFont="1" applyFill="1" applyBorder="1" applyAlignment="1" applyProtection="1">
      <alignment vertical="top"/>
      <protection/>
    </xf>
    <xf numFmtId="0" fontId="0" fillId="7" borderId="10" xfId="0" applyNumberFormat="1" applyFont="1" applyFill="1" applyBorder="1" applyAlignment="1" applyProtection="1">
      <alignment vertical="top"/>
      <protection/>
    </xf>
    <xf numFmtId="166" fontId="21" fillId="7" borderId="10" xfId="0" applyNumberFormat="1" applyFont="1" applyFill="1" applyBorder="1" applyAlignment="1" applyProtection="1">
      <alignment horizontal="center" vertical="top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NumberFormat="1" applyFont="1" applyFill="1" applyBorder="1" applyAlignment="1" applyProtection="1">
      <alignment horizontal="right" vertical="center" wrapText="1"/>
      <protection/>
    </xf>
    <xf numFmtId="2" fontId="0" fillId="7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Border="1" applyAlignment="1" applyProtection="1">
      <alignment horizontal="center" vertical="center" wrapText="1"/>
      <protection/>
    </xf>
    <xf numFmtId="176" fontId="0" fillId="0" borderId="25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166" fontId="2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4" borderId="10" xfId="0" applyNumberFormat="1" applyFont="1" applyFill="1" applyBorder="1" applyAlignment="1" applyProtection="1">
      <alignment horizontal="left" vertical="top" indent="2"/>
      <protection/>
    </xf>
    <xf numFmtId="178" fontId="0" fillId="4" borderId="12" xfId="0" applyNumberFormat="1" applyFont="1" applyFill="1" applyBorder="1" applyAlignment="1">
      <alignment horizontal="right"/>
    </xf>
    <xf numFmtId="0" fontId="0" fillId="4" borderId="12" xfId="0" applyFont="1" applyFill="1" applyBorder="1" applyAlignment="1">
      <alignment horizontal="center"/>
    </xf>
    <xf numFmtId="0" fontId="0" fillId="4" borderId="15" xfId="0" applyNumberFormat="1" applyFont="1" applyFill="1" applyBorder="1" applyAlignment="1" applyProtection="1">
      <alignment vertical="top"/>
      <protection/>
    </xf>
    <xf numFmtId="0" fontId="0" fillId="4" borderId="11" xfId="0" applyNumberFormat="1" applyFont="1" applyFill="1" applyBorder="1" applyAlignment="1" applyProtection="1">
      <alignment vertical="top"/>
      <protection/>
    </xf>
    <xf numFmtId="166" fontId="0" fillId="4" borderId="10" xfId="0" applyNumberFormat="1" applyFont="1" applyFill="1" applyBorder="1" applyAlignment="1" applyProtection="1">
      <alignment horizontal="center" vertical="top" wrapText="1"/>
      <protection/>
    </xf>
    <xf numFmtId="168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42" borderId="10" xfId="0" applyNumberFormat="1" applyFont="1" applyFill="1" applyBorder="1" applyAlignment="1" applyProtection="1">
      <alignment vertical="top"/>
      <protection/>
    </xf>
    <xf numFmtId="0" fontId="0" fillId="42" borderId="10" xfId="0" applyNumberFormat="1" applyFont="1" applyFill="1" applyBorder="1" applyAlignment="1" applyProtection="1">
      <alignment vertical="top"/>
      <protection/>
    </xf>
    <xf numFmtId="166" fontId="0" fillId="42" borderId="13" xfId="0" applyNumberFormat="1" applyFont="1" applyFill="1" applyBorder="1" applyAlignment="1" applyProtection="1">
      <alignment horizontal="center" vertical="top"/>
      <protection/>
    </xf>
    <xf numFmtId="168" fontId="0" fillId="42" borderId="10" xfId="0" applyNumberFormat="1" applyFont="1" applyFill="1" applyBorder="1" applyAlignment="1">
      <alignment horizontal="center"/>
    </xf>
    <xf numFmtId="168" fontId="0" fillId="42" borderId="10" xfId="0" applyNumberFormat="1" applyFont="1" applyFill="1" applyBorder="1" applyAlignment="1" applyProtection="1">
      <alignment horizontal="center" vertical="top"/>
      <protection/>
    </xf>
    <xf numFmtId="178" fontId="0" fillId="42" borderId="12" xfId="0" applyNumberFormat="1" applyFont="1" applyFill="1" applyBorder="1" applyAlignment="1">
      <alignment horizontal="right"/>
    </xf>
    <xf numFmtId="168" fontId="0" fillId="42" borderId="10" xfId="0" applyNumberFormat="1" applyFont="1" applyFill="1" applyBorder="1" applyAlignment="1">
      <alignment horizontal="right"/>
    </xf>
    <xf numFmtId="0" fontId="0" fillId="42" borderId="13" xfId="0" applyFont="1" applyFill="1" applyBorder="1" applyAlignment="1">
      <alignment horizontal="center"/>
    </xf>
    <xf numFmtId="0" fontId="5" fillId="42" borderId="26" xfId="0" applyNumberFormat="1" applyFont="1" applyFill="1" applyBorder="1" applyAlignment="1" applyProtection="1">
      <alignment vertical="top"/>
      <protection/>
    </xf>
    <xf numFmtId="0" fontId="0" fillId="42" borderId="26" xfId="0" applyNumberFormat="1" applyFont="1" applyFill="1" applyBorder="1" applyAlignment="1" applyProtection="1">
      <alignment vertical="top"/>
      <protection/>
    </xf>
    <xf numFmtId="166" fontId="0" fillId="42" borderId="25" xfId="0" applyNumberFormat="1" applyFont="1" applyFill="1" applyBorder="1" applyAlignment="1" applyProtection="1">
      <alignment horizontal="center" vertical="top"/>
      <protection/>
    </xf>
    <xf numFmtId="168" fontId="0" fillId="42" borderId="10" xfId="0" applyNumberFormat="1" applyFont="1" applyFill="1" applyBorder="1" applyAlignment="1">
      <alignment/>
    </xf>
    <xf numFmtId="178" fontId="0" fillId="42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8" fontId="0" fillId="38" borderId="24" xfId="0" applyNumberFormat="1" applyFont="1" applyFill="1" applyBorder="1" applyAlignment="1">
      <alignment horizontal="right"/>
    </xf>
    <xf numFmtId="0" fontId="0" fillId="38" borderId="24" xfId="0" applyNumberFormat="1" applyFont="1" applyFill="1" applyBorder="1" applyAlignment="1">
      <alignment horizontal="right"/>
    </xf>
    <xf numFmtId="168" fontId="0" fillId="0" borderId="24" xfId="0" applyNumberFormat="1" applyFont="1" applyFill="1" applyBorder="1" applyAlignment="1">
      <alignment horizontal="right"/>
    </xf>
    <xf numFmtId="176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right"/>
    </xf>
    <xf numFmtId="176" fontId="0" fillId="0" borderId="2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168" fontId="0" fillId="40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 wrapText="1"/>
    </xf>
    <xf numFmtId="0" fontId="0" fillId="40" borderId="10" xfId="0" applyNumberFormat="1" applyFont="1" applyFill="1" applyBorder="1" applyAlignment="1">
      <alignment vertical="center" wrapText="1"/>
    </xf>
    <xf numFmtId="2" fontId="0" fillId="40" borderId="10" xfId="0" applyNumberFormat="1" applyFont="1" applyFill="1" applyBorder="1" applyAlignment="1">
      <alignment vertical="center" wrapText="1"/>
    </xf>
    <xf numFmtId="168" fontId="0" fillId="40" borderId="23" xfId="0" applyNumberFormat="1" applyFont="1" applyFill="1" applyBorder="1" applyAlignment="1">
      <alignment horizontal="right"/>
    </xf>
    <xf numFmtId="0" fontId="0" fillId="4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78" fontId="12" fillId="0" borderId="23" xfId="0" applyNumberFormat="1" applyFont="1" applyFill="1" applyBorder="1" applyAlignment="1">
      <alignment horizontal="right"/>
    </xf>
    <xf numFmtId="168" fontId="12" fillId="0" borderId="15" xfId="0" applyNumberFormat="1" applyFont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24" fillId="0" borderId="14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24" fillId="0" borderId="15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2" fontId="5" fillId="0" borderId="10" xfId="58" applyNumberFormat="1" applyFont="1" applyFill="1" applyBorder="1" applyAlignment="1">
      <alignment horizontal="center"/>
    </xf>
    <xf numFmtId="43" fontId="5" fillId="0" borderId="11" xfId="58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center"/>
    </xf>
    <xf numFmtId="164" fontId="70" fillId="33" borderId="13" xfId="0" applyNumberFormat="1" applyFont="1" applyFill="1" applyBorder="1" applyAlignment="1" applyProtection="1">
      <alignment horizontal="center" vertical="top" wrapText="1"/>
      <protection/>
    </xf>
    <xf numFmtId="43" fontId="0" fillId="0" borderId="10" xfId="58" applyFont="1" applyFill="1" applyBorder="1" applyAlignment="1" applyProtection="1">
      <alignment horizontal="center" vertical="top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164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3" fontId="12" fillId="0" borderId="10" xfId="58" applyFont="1" applyFill="1" applyBorder="1" applyAlignment="1" applyProtection="1">
      <alignment horizontal="center" vertical="top"/>
      <protection/>
    </xf>
    <xf numFmtId="14" fontId="71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0" fillId="0" borderId="10" xfId="58" applyNumberFormat="1" applyFont="1" applyFill="1" applyBorder="1" applyAlignment="1" applyProtection="1">
      <alignment horizontal="center" vertical="top"/>
      <protection/>
    </xf>
    <xf numFmtId="2" fontId="5" fillId="0" borderId="10" xfId="58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164" fontId="29" fillId="0" borderId="10" xfId="0" applyNumberFormat="1" applyFont="1" applyFill="1" applyBorder="1" applyAlignment="1" applyProtection="1">
      <alignment horizontal="center" vertical="center"/>
      <protection/>
    </xf>
    <xf numFmtId="4" fontId="2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" fillId="0" borderId="2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168" fontId="0" fillId="4" borderId="15" xfId="0" applyNumberFormat="1" applyFont="1" applyFill="1" applyBorder="1" applyAlignment="1" applyProtection="1">
      <alignment horizontal="left" vertical="top" indent="2"/>
      <protection/>
    </xf>
    <xf numFmtId="168" fontId="0" fillId="4" borderId="11" xfId="0" applyNumberFormat="1" applyFont="1" applyFill="1" applyBorder="1" applyAlignment="1" applyProtection="1">
      <alignment horizontal="left" vertical="top" indent="2"/>
      <protection/>
    </xf>
    <xf numFmtId="166" fontId="0" fillId="4" borderId="15" xfId="0" applyNumberFormat="1" applyFont="1" applyFill="1" applyBorder="1" applyAlignment="1" applyProtection="1">
      <alignment horizontal="center" vertical="top"/>
      <protection/>
    </xf>
    <xf numFmtId="0" fontId="0" fillId="4" borderId="11" xfId="0" applyNumberFormat="1" applyFont="1" applyFill="1" applyBorder="1" applyAlignment="1" applyProtection="1">
      <alignment horizontal="center" vertical="top"/>
      <protection/>
    </xf>
    <xf numFmtId="0" fontId="5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13" xfId="0" applyFont="1" applyFill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0" fillId="7" borderId="26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5" fillId="7" borderId="26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0" fillId="41" borderId="13" xfId="0" applyFont="1" applyFill="1" applyBorder="1" applyAlignment="1">
      <alignment wrapText="1"/>
    </xf>
    <xf numFmtId="0" fontId="0" fillId="41" borderId="14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41" borderId="13" xfId="0" applyFont="1" applyFill="1" applyBorder="1" applyAlignment="1">
      <alignment wrapText="1"/>
    </xf>
    <xf numFmtId="0" fontId="5" fillId="41" borderId="14" xfId="0" applyFont="1" applyFill="1" applyBorder="1" applyAlignment="1">
      <alignment wrapText="1"/>
    </xf>
    <xf numFmtId="0" fontId="5" fillId="41" borderId="26" xfId="0" applyFont="1" applyFill="1" applyBorder="1" applyAlignment="1">
      <alignment wrapText="1"/>
    </xf>
    <xf numFmtId="0" fontId="0" fillId="41" borderId="26" xfId="0" applyFont="1" applyFill="1" applyBorder="1" applyAlignment="1">
      <alignment wrapText="1"/>
    </xf>
    <xf numFmtId="0" fontId="0" fillId="41" borderId="26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1" borderId="13" xfId="0" applyNumberFormat="1" applyFont="1" applyFill="1" applyBorder="1" applyAlignment="1" applyProtection="1">
      <alignment horizontal="left" vertical="center"/>
      <protection/>
    </xf>
    <xf numFmtId="0" fontId="0" fillId="41" borderId="14" xfId="0" applyNumberFormat="1" applyFont="1" applyFill="1" applyBorder="1" applyAlignment="1" applyProtection="1">
      <alignment horizontal="left" vertical="center"/>
      <protection/>
    </xf>
    <xf numFmtId="0" fontId="0" fillId="41" borderId="13" xfId="0" applyNumberFormat="1" applyFont="1" applyFill="1" applyBorder="1" applyAlignment="1" applyProtection="1">
      <alignment vertical="top"/>
      <protection/>
    </xf>
    <xf numFmtId="0" fontId="0" fillId="41" borderId="14" xfId="0" applyNumberFormat="1" applyFont="1" applyFill="1" applyBorder="1" applyAlignment="1" applyProtection="1">
      <alignment vertical="top"/>
      <protection/>
    </xf>
    <xf numFmtId="0" fontId="5" fillId="0" borderId="26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3" borderId="13" xfId="0" applyFont="1" applyFill="1" applyBorder="1" applyAlignment="1">
      <alignment wrapText="1"/>
    </xf>
    <xf numFmtId="0" fontId="0" fillId="43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7" borderId="13" xfId="0" applyNumberFormat="1" applyFont="1" applyFill="1" applyBorder="1" applyAlignment="1" applyProtection="1">
      <alignment horizontal="left" vertical="top"/>
      <protection/>
    </xf>
    <xf numFmtId="0" fontId="0" fillId="37" borderId="14" xfId="0" applyNumberFormat="1" applyFont="1" applyFill="1" applyBorder="1" applyAlignment="1" applyProtection="1">
      <alignment horizontal="left" vertical="top"/>
      <protection/>
    </xf>
    <xf numFmtId="0" fontId="0" fillId="4" borderId="13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168" fontId="0" fillId="4" borderId="10" xfId="0" applyNumberFormat="1" applyFont="1" applyFill="1" applyBorder="1" applyAlignment="1" applyProtection="1">
      <alignment vertical="top"/>
      <protection/>
    </xf>
    <xf numFmtId="0" fontId="0" fillId="4" borderId="14" xfId="0" applyFill="1" applyBorder="1" applyAlignment="1">
      <alignment/>
    </xf>
    <xf numFmtId="0" fontId="20" fillId="0" borderId="0" xfId="0" applyFont="1" applyAlignment="1">
      <alignment horizontal="left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0" borderId="34" xfId="0" applyFont="1" applyBorder="1" applyAlignment="1">
      <alignment wrapText="1"/>
    </xf>
    <xf numFmtId="0" fontId="4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164" fontId="48" fillId="33" borderId="0" xfId="0" applyNumberFormat="1" applyFont="1" applyFill="1" applyBorder="1" applyAlignment="1" applyProtection="1">
      <alignment vertical="top"/>
      <protection/>
    </xf>
    <xf numFmtId="0" fontId="48" fillId="0" borderId="10" xfId="0" applyNumberFormat="1" applyFont="1" applyFill="1" applyBorder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10" xfId="0" applyNumberFormat="1" applyFont="1" applyFill="1" applyBorder="1" applyAlignment="1" applyProtection="1">
      <alignment horizontal="center" vertical="top" wrapText="1"/>
      <protection/>
    </xf>
    <xf numFmtId="164" fontId="48" fillId="33" borderId="10" xfId="0" applyNumberFormat="1" applyFont="1" applyFill="1" applyBorder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right" vertical="top"/>
      <protection/>
    </xf>
    <xf numFmtId="0" fontId="48" fillId="0" borderId="10" xfId="0" applyNumberFormat="1" applyFont="1" applyFill="1" applyBorder="1" applyAlignment="1" applyProtection="1">
      <alignment horizontal="left" vertical="top" indent="11"/>
      <protection/>
    </xf>
    <xf numFmtId="0" fontId="48" fillId="0" borderId="10" xfId="0" applyNumberFormat="1" applyFont="1" applyFill="1" applyBorder="1" applyAlignment="1" applyProtection="1">
      <alignment horizontal="center" vertical="top"/>
      <protection/>
    </xf>
    <xf numFmtId="3" fontId="48" fillId="33" borderId="10" xfId="0" applyNumberFormat="1" applyFont="1" applyFill="1" applyBorder="1" applyAlignment="1" applyProtection="1">
      <alignment horizontal="left" vertical="top" indent="2"/>
      <protection/>
    </xf>
    <xf numFmtId="0" fontId="50" fillId="0" borderId="10" xfId="0" applyNumberFormat="1" applyFont="1" applyFill="1" applyBorder="1" applyAlignment="1" applyProtection="1">
      <alignment horizontal="left" vertical="top"/>
      <protection/>
    </xf>
    <xf numFmtId="164" fontId="50" fillId="33" borderId="10" xfId="0" applyNumberFormat="1" applyFont="1" applyFill="1" applyBorder="1" applyAlignment="1" applyProtection="1">
      <alignment horizontal="right" vertical="top"/>
      <protection/>
    </xf>
    <xf numFmtId="164" fontId="48" fillId="33" borderId="10" xfId="0" applyNumberFormat="1" applyFont="1" applyFill="1" applyBorder="1" applyAlignment="1" applyProtection="1">
      <alignment horizontal="right" vertical="top"/>
      <protection/>
    </xf>
    <xf numFmtId="0" fontId="50" fillId="0" borderId="10" xfId="0" applyNumberFormat="1" applyFont="1" applyFill="1" applyBorder="1" applyAlignment="1" applyProtection="1">
      <alignment horizontal="center" vertical="top"/>
      <protection/>
    </xf>
    <xf numFmtId="0" fontId="50" fillId="0" borderId="10" xfId="0" applyNumberFormat="1" applyFont="1" applyFill="1" applyBorder="1" applyAlignment="1" applyProtection="1">
      <alignment horizontal="right" vertical="top"/>
      <protection/>
    </xf>
    <xf numFmtId="0" fontId="50" fillId="0" borderId="10" xfId="0" applyNumberFormat="1" applyFont="1" applyFill="1" applyBorder="1" applyAlignment="1" applyProtection="1">
      <alignment horizontal="left" vertical="top" indent="1"/>
      <protection/>
    </xf>
    <xf numFmtId="0" fontId="48" fillId="0" borderId="10" xfId="0" applyNumberFormat="1" applyFont="1" applyFill="1" applyBorder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10" xfId="0" applyNumberFormat="1" applyFont="1" applyFill="1" applyBorder="1" applyAlignment="1" applyProtection="1">
      <alignment horizontal="left" vertical="top" indent="1"/>
      <protection/>
    </xf>
    <xf numFmtId="164" fontId="48" fillId="33" borderId="10" xfId="0" applyNumberFormat="1" applyFont="1" applyFill="1" applyBorder="1" applyAlignment="1" applyProtection="1">
      <alignment vertical="top"/>
      <protection/>
    </xf>
    <xf numFmtId="0" fontId="51" fillId="0" borderId="10" xfId="0" applyNumberFormat="1" applyFont="1" applyFill="1" applyBorder="1" applyAlignment="1" applyProtection="1">
      <alignment horizontal="center" vertical="top"/>
      <protection/>
    </xf>
    <xf numFmtId="164" fontId="52" fillId="33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1743075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3</xdr:col>
      <xdr:colOff>552450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23850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2</xdr:row>
      <xdr:rowOff>0</xdr:rowOff>
    </xdr:from>
    <xdr:to>
      <xdr:col>3</xdr:col>
      <xdr:colOff>552450</xdr:colOff>
      <xdr:row>6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23850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2</xdr:row>
      <xdr:rowOff>0</xdr:rowOff>
    </xdr:from>
    <xdr:to>
      <xdr:col>3</xdr:col>
      <xdr:colOff>552450</xdr:colOff>
      <xdr:row>6</xdr:row>
      <xdr:rowOff>66675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23850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8">
      <selection activeCell="H22" sqref="H22"/>
    </sheetView>
  </sheetViews>
  <sheetFormatPr defaultColWidth="9.140625" defaultRowHeight="12.75"/>
  <cols>
    <col min="1" max="1" width="5.421875" style="0" customWidth="1"/>
    <col min="2" max="2" width="28.00390625" style="0" customWidth="1"/>
    <col min="3" max="3" width="5.140625" style="0" customWidth="1"/>
    <col min="4" max="4" width="10.140625" style="0" customWidth="1"/>
    <col min="5" max="5" width="12.57421875" style="36" customWidth="1"/>
    <col min="6" max="6" width="11.421875" style="0" customWidth="1"/>
    <col min="7" max="7" width="13.28125" style="0" customWidth="1"/>
    <col min="8" max="8" width="10.8515625" style="0" customWidth="1"/>
  </cols>
  <sheetData>
    <row r="1" spans="1:8" s="1" customFormat="1" ht="12.75">
      <c r="A1" s="15"/>
      <c r="B1" s="15"/>
      <c r="C1" s="6"/>
      <c r="D1" s="6"/>
      <c r="E1" s="16"/>
      <c r="F1" s="6"/>
      <c r="G1" s="6"/>
      <c r="H1" s="6"/>
    </row>
    <row r="2" spans="1:8" s="1" customFormat="1" ht="12.75">
      <c r="A2" s="17"/>
      <c r="B2" s="15"/>
      <c r="C2" s="6"/>
      <c r="D2" s="6"/>
      <c r="E2" s="37" t="s">
        <v>30</v>
      </c>
      <c r="F2" s="6"/>
      <c r="G2" s="6"/>
      <c r="H2" s="6"/>
    </row>
    <row r="3" spans="1:8" s="1" customFormat="1" ht="12.75">
      <c r="A3" s="15"/>
      <c r="B3" s="15"/>
      <c r="C3" s="6"/>
      <c r="D3" s="6"/>
      <c r="E3" s="37" t="s">
        <v>31</v>
      </c>
      <c r="F3" s="6" t="s">
        <v>937</v>
      </c>
      <c r="G3" s="6"/>
      <c r="H3" s="6"/>
    </row>
    <row r="4" spans="1:8" s="1" customFormat="1" ht="12.75">
      <c r="A4" s="17"/>
      <c r="B4" s="15"/>
      <c r="C4" s="6"/>
      <c r="D4" s="6"/>
      <c r="E4" s="16"/>
      <c r="F4" s="6"/>
      <c r="G4" s="6"/>
      <c r="H4" s="6"/>
    </row>
    <row r="5" spans="1:8" s="1" customFormat="1" ht="12.75">
      <c r="A5" s="6"/>
      <c r="B5" s="6"/>
      <c r="C5" s="6"/>
      <c r="D5" s="6"/>
      <c r="E5" s="16"/>
      <c r="F5" s="6"/>
      <c r="G5" s="6"/>
      <c r="H5" s="6"/>
    </row>
    <row r="6" spans="1:8" s="1" customFormat="1" ht="113.25" customHeight="1">
      <c r="A6" s="18" t="s">
        <v>5</v>
      </c>
      <c r="B6" s="19" t="s">
        <v>8</v>
      </c>
      <c r="C6" s="19" t="s">
        <v>9</v>
      </c>
      <c r="D6" s="19" t="s">
        <v>10</v>
      </c>
      <c r="E6" s="20" t="s">
        <v>3</v>
      </c>
      <c r="F6" s="38" t="s">
        <v>32</v>
      </c>
      <c r="G6" s="6"/>
      <c r="H6" s="6"/>
    </row>
    <row r="7" spans="1:8" s="1" customFormat="1" ht="12.75">
      <c r="A7" s="21">
        <v>1</v>
      </c>
      <c r="B7" s="22">
        <v>2</v>
      </c>
      <c r="C7" s="22">
        <v>4</v>
      </c>
      <c r="D7" s="22">
        <v>5</v>
      </c>
      <c r="E7" s="23"/>
      <c r="F7" s="38"/>
      <c r="G7" s="6"/>
      <c r="H7" s="6"/>
    </row>
    <row r="8" spans="1:8" s="1" customFormat="1" ht="12.75">
      <c r="A8" s="24">
        <v>1</v>
      </c>
      <c r="B8" s="13" t="s">
        <v>11</v>
      </c>
      <c r="C8" s="10"/>
      <c r="D8" s="10"/>
      <c r="E8" s="25"/>
      <c r="F8" s="38"/>
      <c r="G8" s="6"/>
      <c r="H8" s="6"/>
    </row>
    <row r="9" spans="1:8" s="1" customFormat="1" ht="12.75">
      <c r="A9" s="10"/>
      <c r="B9" s="26" t="s">
        <v>12</v>
      </c>
      <c r="C9" s="26" t="s">
        <v>4</v>
      </c>
      <c r="D9" s="27">
        <v>44.75</v>
      </c>
      <c r="E9" s="28">
        <v>44.75</v>
      </c>
      <c r="F9" s="39">
        <v>12000</v>
      </c>
      <c r="G9" s="6"/>
      <c r="H9" s="6"/>
    </row>
    <row r="10" spans="1:8" s="1" customFormat="1" ht="12.75">
      <c r="A10" s="10"/>
      <c r="B10" s="26" t="s">
        <v>13</v>
      </c>
      <c r="C10" s="26" t="s">
        <v>4</v>
      </c>
      <c r="D10" s="27">
        <v>146.15</v>
      </c>
      <c r="E10" s="28">
        <v>146.15</v>
      </c>
      <c r="F10" s="39">
        <v>12000</v>
      </c>
      <c r="G10" s="6"/>
      <c r="H10" s="6"/>
    </row>
    <row r="11" spans="1:8" s="1" customFormat="1" ht="12.75">
      <c r="A11" s="10"/>
      <c r="B11" s="26" t="s">
        <v>14</v>
      </c>
      <c r="C11" s="26" t="s">
        <v>4</v>
      </c>
      <c r="D11" s="27">
        <v>164.55</v>
      </c>
      <c r="E11" s="28">
        <v>0.6500000000000057</v>
      </c>
      <c r="F11" s="39">
        <v>12000</v>
      </c>
      <c r="G11" s="6"/>
      <c r="H11" s="6"/>
    </row>
    <row r="12" spans="1:8" s="1" customFormat="1" ht="12.75">
      <c r="A12" s="10"/>
      <c r="B12" s="26" t="s">
        <v>15</v>
      </c>
      <c r="C12" s="26" t="s">
        <v>4</v>
      </c>
      <c r="D12" s="27">
        <v>22.45</v>
      </c>
      <c r="E12" s="28">
        <v>22.45</v>
      </c>
      <c r="F12" s="39">
        <v>12000</v>
      </c>
      <c r="G12" s="6"/>
      <c r="H12" s="6"/>
    </row>
    <row r="13" spans="1:8" s="1" customFormat="1" ht="12.75">
      <c r="A13" s="10"/>
      <c r="B13" s="26" t="s">
        <v>16</v>
      </c>
      <c r="C13" s="26" t="s">
        <v>4</v>
      </c>
      <c r="D13" s="27">
        <v>155.19</v>
      </c>
      <c r="E13" s="28">
        <v>155.19</v>
      </c>
      <c r="F13" s="39">
        <v>4500</v>
      </c>
      <c r="G13" s="6"/>
      <c r="H13" s="6"/>
    </row>
    <row r="14" spans="1:8" s="1" customFormat="1" ht="12.75">
      <c r="A14" s="10"/>
      <c r="B14" s="26" t="s">
        <v>17</v>
      </c>
      <c r="C14" s="26" t="s">
        <v>4</v>
      </c>
      <c r="D14" s="27">
        <v>59.87</v>
      </c>
      <c r="E14" s="28">
        <v>59.87</v>
      </c>
      <c r="F14" s="39">
        <v>12000</v>
      </c>
      <c r="G14" s="6"/>
      <c r="H14" s="6"/>
    </row>
    <row r="15" spans="1:8" s="1" customFormat="1" ht="12.75">
      <c r="A15" s="10"/>
      <c r="B15" s="26" t="s">
        <v>18</v>
      </c>
      <c r="C15" s="26" t="s">
        <v>4</v>
      </c>
      <c r="D15" s="27">
        <v>290.47</v>
      </c>
      <c r="E15" s="28">
        <v>0</v>
      </c>
      <c r="F15" s="39">
        <v>16000</v>
      </c>
      <c r="G15" s="6"/>
      <c r="H15" s="6"/>
    </row>
    <row r="16" spans="1:8" s="1" customFormat="1" ht="12.75">
      <c r="A16" s="10"/>
      <c r="B16" s="26" t="s">
        <v>19</v>
      </c>
      <c r="C16" s="26" t="s">
        <v>4</v>
      </c>
      <c r="D16" s="27">
        <v>296.37</v>
      </c>
      <c r="E16" s="28">
        <v>296.37</v>
      </c>
      <c r="F16" s="39">
        <v>16000</v>
      </c>
      <c r="G16" s="6"/>
      <c r="H16" s="6"/>
    </row>
    <row r="17" spans="1:8" s="1" customFormat="1" ht="12.75">
      <c r="A17" s="10"/>
      <c r="B17" s="26" t="s">
        <v>20</v>
      </c>
      <c r="C17" s="26" t="s">
        <v>4</v>
      </c>
      <c r="D17" s="29">
        <v>34.4</v>
      </c>
      <c r="E17" s="28">
        <v>34.4</v>
      </c>
      <c r="F17" s="39">
        <v>4500</v>
      </c>
      <c r="G17" s="6"/>
      <c r="H17" s="6"/>
    </row>
    <row r="18" spans="1:8" s="1" customFormat="1" ht="12.75">
      <c r="A18" s="10"/>
      <c r="B18" s="26" t="s">
        <v>21</v>
      </c>
      <c r="C18" s="26" t="s">
        <v>4</v>
      </c>
      <c r="D18" s="27">
        <v>5.35</v>
      </c>
      <c r="E18" s="28">
        <v>5.35</v>
      </c>
      <c r="F18" s="39">
        <v>14000</v>
      </c>
      <c r="G18" s="6"/>
      <c r="H18" s="6"/>
    </row>
    <row r="19" spans="1:8" s="1" customFormat="1" ht="12.75">
      <c r="A19" s="10"/>
      <c r="B19" s="30" t="s">
        <v>7</v>
      </c>
      <c r="C19" s="10"/>
      <c r="D19" s="31">
        <v>1219.55</v>
      </c>
      <c r="E19" s="25"/>
      <c r="F19" s="39"/>
      <c r="G19" s="6"/>
      <c r="H19" s="6"/>
    </row>
    <row r="20" spans="1:8" s="1" customFormat="1" ht="12.75">
      <c r="A20" s="10"/>
      <c r="B20" s="10"/>
      <c r="C20" s="10"/>
      <c r="D20" s="10"/>
      <c r="E20" s="25"/>
      <c r="F20" s="39"/>
      <c r="G20" s="6"/>
      <c r="H20" s="6"/>
    </row>
    <row r="21" spans="1:8" s="1" customFormat="1" ht="12.75">
      <c r="A21" s="10"/>
      <c r="B21" s="10"/>
      <c r="C21" s="10"/>
      <c r="D21" s="10"/>
      <c r="E21" s="25"/>
      <c r="F21" s="39"/>
      <c r="G21" s="6"/>
      <c r="H21" s="6"/>
    </row>
    <row r="22" spans="1:8" s="1" customFormat="1" ht="24">
      <c r="A22" s="24">
        <v>2</v>
      </c>
      <c r="B22" s="32" t="s">
        <v>22</v>
      </c>
      <c r="C22" s="10"/>
      <c r="D22" s="10"/>
      <c r="E22" s="25"/>
      <c r="F22" s="39"/>
      <c r="G22" s="6"/>
      <c r="H22" s="6"/>
    </row>
    <row r="23" spans="1:8" s="1" customFormat="1" ht="12.75">
      <c r="A23" s="10"/>
      <c r="B23" s="26" t="s">
        <v>23</v>
      </c>
      <c r="C23" s="12" t="s">
        <v>4</v>
      </c>
      <c r="D23" s="27">
        <v>34.85</v>
      </c>
      <c r="E23" s="28">
        <v>34.85</v>
      </c>
      <c r="F23" s="39">
        <v>14000</v>
      </c>
      <c r="G23" s="6"/>
      <c r="H23" s="6"/>
    </row>
    <row r="24" spans="1:8" s="1" customFormat="1" ht="12.75">
      <c r="A24" s="10"/>
      <c r="B24" s="26" t="s">
        <v>24</v>
      </c>
      <c r="C24" s="12" t="s">
        <v>4</v>
      </c>
      <c r="D24" s="27">
        <v>27.45</v>
      </c>
      <c r="E24" s="28">
        <v>0</v>
      </c>
      <c r="F24" s="39">
        <v>14000</v>
      </c>
      <c r="G24" s="6"/>
      <c r="H24" s="6"/>
    </row>
    <row r="25" spans="1:8" s="1" customFormat="1" ht="12.75">
      <c r="A25" s="10"/>
      <c r="B25" s="30" t="s">
        <v>7</v>
      </c>
      <c r="C25" s="10"/>
      <c r="D25" s="33">
        <v>62.3</v>
      </c>
      <c r="E25" s="25"/>
      <c r="F25" s="39"/>
      <c r="G25" s="6"/>
      <c r="H25" s="6"/>
    </row>
    <row r="26" spans="1:8" s="1" customFormat="1" ht="14.25" customHeight="1">
      <c r="A26" s="24">
        <v>3</v>
      </c>
      <c r="B26" s="11" t="s">
        <v>25</v>
      </c>
      <c r="C26" s="10"/>
      <c r="D26" s="10"/>
      <c r="E26" s="25"/>
      <c r="F26" s="39"/>
      <c r="G26" s="6"/>
      <c r="H26" s="6"/>
    </row>
    <row r="27" spans="1:8" s="1" customFormat="1" ht="12.75">
      <c r="A27" s="10"/>
      <c r="B27" s="26" t="s">
        <v>26</v>
      </c>
      <c r="C27" s="12" t="s">
        <v>4</v>
      </c>
      <c r="D27" s="23">
        <v>9</v>
      </c>
      <c r="E27" s="28">
        <v>9</v>
      </c>
      <c r="F27" s="39">
        <v>8000</v>
      </c>
      <c r="G27" s="6"/>
      <c r="H27" s="6"/>
    </row>
    <row r="28" spans="1:8" s="1" customFormat="1" ht="12.75">
      <c r="A28" s="10"/>
      <c r="B28" s="26" t="s">
        <v>27</v>
      </c>
      <c r="C28" s="12" t="s">
        <v>4</v>
      </c>
      <c r="D28" s="23">
        <v>10</v>
      </c>
      <c r="E28" s="28">
        <v>10</v>
      </c>
      <c r="F28" s="39">
        <v>8000</v>
      </c>
      <c r="G28" s="6"/>
      <c r="H28" s="6"/>
    </row>
    <row r="29" spans="1:8" s="1" customFormat="1" ht="12.75">
      <c r="A29" s="10"/>
      <c r="B29" s="26" t="s">
        <v>28</v>
      </c>
      <c r="C29" s="12" t="s">
        <v>4</v>
      </c>
      <c r="D29" s="23">
        <v>32</v>
      </c>
      <c r="E29" s="28">
        <v>32</v>
      </c>
      <c r="F29" s="39">
        <v>8000</v>
      </c>
      <c r="G29" s="6"/>
      <c r="H29" s="6"/>
    </row>
    <row r="30" spans="1:8" s="1" customFormat="1" ht="12.75">
      <c r="A30" s="10"/>
      <c r="B30" s="30" t="s">
        <v>7</v>
      </c>
      <c r="C30" s="10"/>
      <c r="D30" s="34">
        <v>51</v>
      </c>
      <c r="E30" s="25"/>
      <c r="F30" s="39"/>
      <c r="G30" s="6"/>
      <c r="H30" s="6"/>
    </row>
    <row r="31" spans="1:8" s="1" customFormat="1" ht="12.75">
      <c r="A31" s="10"/>
      <c r="B31" s="10"/>
      <c r="C31" s="10"/>
      <c r="D31" s="10"/>
      <c r="E31" s="25"/>
      <c r="F31" s="39"/>
      <c r="G31" s="6"/>
      <c r="H31" s="6"/>
    </row>
    <row r="32" spans="1:8" s="1" customFormat="1" ht="12.75">
      <c r="A32" s="10"/>
      <c r="B32" s="30" t="s">
        <v>29</v>
      </c>
      <c r="C32" s="10"/>
      <c r="D32" s="10"/>
      <c r="E32" s="28">
        <v>851.0300000000001</v>
      </c>
      <c r="F32" s="39"/>
      <c r="G32" s="6"/>
      <c r="H32" s="6"/>
    </row>
    <row r="33" spans="1:8" s="1" customFormat="1" ht="12.75">
      <c r="A33" s="6"/>
      <c r="B33" s="6"/>
      <c r="C33" s="6"/>
      <c r="D33" s="6"/>
      <c r="E33" s="35"/>
      <c r="F33" s="6"/>
      <c r="G33" s="6"/>
      <c r="H33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1"/>
  <sheetViews>
    <sheetView zoomScalePageLayoutView="0" workbookViewId="0" topLeftCell="A29">
      <selection activeCell="J99" sqref="J99"/>
    </sheetView>
  </sheetViews>
  <sheetFormatPr defaultColWidth="9.140625" defaultRowHeight="12.75"/>
  <cols>
    <col min="1" max="1" width="21.28125" style="44" customWidth="1"/>
    <col min="2" max="2" width="19.28125" style="43" customWidth="1"/>
    <col min="3" max="3" width="4.00390625" style="44" customWidth="1"/>
    <col min="4" max="4" width="9.421875" style="45" customWidth="1"/>
    <col min="5" max="7" width="10.7109375" style="44" hidden="1" customWidth="1"/>
    <col min="8" max="8" width="14.28125" style="46" customWidth="1"/>
    <col min="9" max="9" width="15.140625" style="47" customWidth="1"/>
    <col min="10" max="10" width="27.8515625" style="48" customWidth="1"/>
    <col min="11" max="11" width="9.7109375" style="49" customWidth="1"/>
    <col min="12" max="12" width="15.8515625" style="49" customWidth="1"/>
    <col min="13" max="20" width="9.140625" style="49" customWidth="1"/>
  </cols>
  <sheetData>
    <row r="1" ht="12.75">
      <c r="A1" s="42"/>
    </row>
    <row r="2" spans="1:20" s="55" customFormat="1" ht="38.25">
      <c r="A2" s="50" t="s">
        <v>33</v>
      </c>
      <c r="B2" s="51"/>
      <c r="C2" s="50" t="s">
        <v>34</v>
      </c>
      <c r="D2" s="52" t="s">
        <v>32</v>
      </c>
      <c r="E2" s="50" t="s">
        <v>35</v>
      </c>
      <c r="F2" s="50" t="s">
        <v>36</v>
      </c>
      <c r="G2" s="50" t="s">
        <v>37</v>
      </c>
      <c r="H2" s="53" t="s">
        <v>38</v>
      </c>
      <c r="I2" s="54" t="s">
        <v>39</v>
      </c>
      <c r="J2" s="54" t="s">
        <v>40</v>
      </c>
      <c r="K2" s="50" t="s">
        <v>41</v>
      </c>
      <c r="L2" s="49"/>
      <c r="M2" s="49"/>
      <c r="N2" s="49"/>
      <c r="O2" s="49"/>
      <c r="P2" s="49"/>
      <c r="Q2" s="49"/>
      <c r="R2" s="49"/>
      <c r="S2" s="49"/>
      <c r="T2" s="49"/>
    </row>
    <row r="3" spans="1:20" s="62" customFormat="1" ht="12.75">
      <c r="A3" s="56" t="s">
        <v>22</v>
      </c>
      <c r="B3" s="57"/>
      <c r="C3" s="56"/>
      <c r="D3" s="58"/>
      <c r="E3" s="56"/>
      <c r="F3" s="56"/>
      <c r="G3" s="56"/>
      <c r="H3" s="59"/>
      <c r="I3" s="60"/>
      <c r="J3" s="60"/>
      <c r="K3" s="61"/>
      <c r="L3" s="49"/>
      <c r="M3" s="49"/>
      <c r="N3" s="49"/>
      <c r="O3" s="49"/>
      <c r="P3" s="49"/>
      <c r="Q3" s="49"/>
      <c r="R3" s="49"/>
      <c r="S3" s="49"/>
      <c r="T3" s="49"/>
    </row>
    <row r="4" spans="1:20" s="62" customFormat="1" ht="15.75">
      <c r="A4" s="63" t="s">
        <v>42</v>
      </c>
      <c r="B4" s="57"/>
      <c r="C4" s="56"/>
      <c r="D4" s="58"/>
      <c r="E4" s="56"/>
      <c r="F4" s="56"/>
      <c r="G4" s="56"/>
      <c r="H4" s="59"/>
      <c r="I4" s="60"/>
      <c r="J4" s="60"/>
      <c r="K4" s="61"/>
      <c r="L4" s="49"/>
      <c r="M4" s="49"/>
      <c r="N4" s="49"/>
      <c r="O4" s="49"/>
      <c r="P4" s="49"/>
      <c r="Q4" s="49"/>
      <c r="R4" s="49"/>
      <c r="S4" s="49"/>
      <c r="T4" s="49"/>
    </row>
    <row r="5" spans="1:11" ht="12.75">
      <c r="A5" s="44" t="s">
        <v>43</v>
      </c>
      <c r="B5" s="43" t="s">
        <v>44</v>
      </c>
      <c r="C5" s="64" t="s">
        <v>45</v>
      </c>
      <c r="D5" s="45">
        <v>12000</v>
      </c>
      <c r="H5" s="65">
        <v>0.2</v>
      </c>
      <c r="I5" s="66">
        <f>D5*H5</f>
        <v>2400</v>
      </c>
      <c r="J5" s="66"/>
      <c r="K5" s="61" t="s">
        <v>46</v>
      </c>
    </row>
    <row r="6" spans="1:11" ht="12.75">
      <c r="A6" s="44" t="s">
        <v>47</v>
      </c>
      <c r="B6" s="43" t="s">
        <v>48</v>
      </c>
      <c r="C6" s="64" t="s">
        <v>45</v>
      </c>
      <c r="D6" s="45">
        <v>12000</v>
      </c>
      <c r="H6" s="65">
        <v>0.085</v>
      </c>
      <c r="I6" s="66">
        <f>D6*H6</f>
        <v>1020.0000000000001</v>
      </c>
      <c r="J6" s="66"/>
      <c r="K6" s="61">
        <v>14</v>
      </c>
    </row>
    <row r="7" spans="1:11" ht="12.75">
      <c r="A7" s="44" t="s">
        <v>47</v>
      </c>
      <c r="B7" s="43" t="s">
        <v>49</v>
      </c>
      <c r="C7" s="64" t="s">
        <v>45</v>
      </c>
      <c r="D7" s="45">
        <v>12000</v>
      </c>
      <c r="H7" s="65">
        <v>1.635</v>
      </c>
      <c r="I7" s="66">
        <f>D7*H7</f>
        <v>19620</v>
      </c>
      <c r="J7" s="66"/>
      <c r="K7" s="61">
        <v>14</v>
      </c>
    </row>
    <row r="8" spans="1:11" ht="12.75">
      <c r="A8" s="44" t="s">
        <v>50</v>
      </c>
      <c r="B8" s="43" t="s">
        <v>51</v>
      </c>
      <c r="C8" s="64" t="s">
        <v>45</v>
      </c>
      <c r="D8" s="45">
        <v>12000</v>
      </c>
      <c r="H8" s="65">
        <v>0.008</v>
      </c>
      <c r="I8" s="66">
        <f>D8*H8</f>
        <v>96</v>
      </c>
      <c r="J8" s="66"/>
      <c r="K8" s="61">
        <v>14</v>
      </c>
    </row>
    <row r="9" spans="1:11" ht="12.75">
      <c r="A9" s="44" t="s">
        <v>47</v>
      </c>
      <c r="B9" s="43" t="s">
        <v>52</v>
      </c>
      <c r="C9" s="64" t="s">
        <v>45</v>
      </c>
      <c r="D9" s="45">
        <v>12000</v>
      </c>
      <c r="H9" s="65">
        <v>0.215</v>
      </c>
      <c r="I9" s="66">
        <f>D9*H9</f>
        <v>2580</v>
      </c>
      <c r="J9" s="66"/>
      <c r="K9" s="61">
        <v>14</v>
      </c>
    </row>
    <row r="10" spans="3:11" ht="12.75">
      <c r="C10" s="64"/>
      <c r="H10" s="67">
        <f>SUM(H5:H9)</f>
        <v>2.143</v>
      </c>
      <c r="I10" s="68">
        <f>SUM(I5:I9)</f>
        <v>25716</v>
      </c>
      <c r="J10" s="66"/>
      <c r="K10" s="61"/>
    </row>
    <row r="11" spans="1:11" ht="14.25">
      <c r="A11" s="69" t="s">
        <v>53</v>
      </c>
      <c r="B11" s="43" t="s">
        <v>54</v>
      </c>
      <c r="C11" s="70"/>
      <c r="I11" s="66"/>
      <c r="J11" s="47"/>
      <c r="K11" s="61"/>
    </row>
    <row r="12" spans="1:11" ht="12.75">
      <c r="A12" s="44" t="s">
        <v>55</v>
      </c>
      <c r="B12" s="43">
        <v>1995</v>
      </c>
      <c r="C12" s="70" t="s">
        <v>45</v>
      </c>
      <c r="D12" s="45">
        <v>16000</v>
      </c>
      <c r="H12" s="46">
        <v>1.83</v>
      </c>
      <c r="I12" s="66">
        <f aca="true" t="shared" si="0" ref="I12:I22">D12*H12</f>
        <v>29280</v>
      </c>
      <c r="J12" s="47"/>
      <c r="K12" s="71">
        <v>23</v>
      </c>
    </row>
    <row r="13" spans="1:11" ht="12.75">
      <c r="A13" s="44" t="s">
        <v>56</v>
      </c>
      <c r="B13" s="43">
        <v>1993</v>
      </c>
      <c r="C13" s="70" t="s">
        <v>45</v>
      </c>
      <c r="D13" s="45">
        <v>16000</v>
      </c>
      <c r="H13" s="46">
        <v>0.13</v>
      </c>
      <c r="I13" s="66">
        <f t="shared" si="0"/>
        <v>2080</v>
      </c>
      <c r="J13" s="47"/>
      <c r="K13" s="71">
        <v>23</v>
      </c>
    </row>
    <row r="14" spans="1:11" ht="12.75">
      <c r="A14" s="44" t="s">
        <v>57</v>
      </c>
      <c r="B14" s="43">
        <v>1995</v>
      </c>
      <c r="C14" s="70" t="s">
        <v>45</v>
      </c>
      <c r="D14" s="45">
        <v>16000</v>
      </c>
      <c r="H14" s="46">
        <v>2.48</v>
      </c>
      <c r="I14" s="66">
        <f t="shared" si="0"/>
        <v>39680</v>
      </c>
      <c r="J14" s="47"/>
      <c r="K14" s="71">
        <v>23</v>
      </c>
    </row>
    <row r="15" spans="1:11" ht="12.75">
      <c r="A15" s="44" t="s">
        <v>58</v>
      </c>
      <c r="B15" s="43">
        <v>1993</v>
      </c>
      <c r="C15" s="70" t="s">
        <v>45</v>
      </c>
      <c r="D15" s="45">
        <v>16000</v>
      </c>
      <c r="H15" s="46">
        <v>0.23</v>
      </c>
      <c r="I15" s="66">
        <f t="shared" si="0"/>
        <v>3680</v>
      </c>
      <c r="J15" s="47"/>
      <c r="K15" s="71">
        <v>23</v>
      </c>
    </row>
    <row r="16" spans="1:11" ht="12.75">
      <c r="A16" s="44" t="s">
        <v>59</v>
      </c>
      <c r="B16" s="43">
        <v>1995</v>
      </c>
      <c r="C16" s="70" t="s">
        <v>45</v>
      </c>
      <c r="D16" s="45">
        <v>16000</v>
      </c>
      <c r="H16" s="46">
        <v>0.297</v>
      </c>
      <c r="I16" s="66">
        <f t="shared" si="0"/>
        <v>4752</v>
      </c>
      <c r="J16" s="47"/>
      <c r="K16" s="71">
        <v>23</v>
      </c>
    </row>
    <row r="17" spans="1:11" ht="12.75">
      <c r="A17" s="43" t="s">
        <v>60</v>
      </c>
      <c r="B17" s="43">
        <v>1993</v>
      </c>
      <c r="C17" s="70" t="s">
        <v>45</v>
      </c>
      <c r="D17" s="45">
        <v>25000</v>
      </c>
      <c r="H17" s="46">
        <v>0.31</v>
      </c>
      <c r="I17" s="66">
        <f t="shared" si="0"/>
        <v>7750</v>
      </c>
      <c r="J17" s="47"/>
      <c r="K17" s="71">
        <v>23</v>
      </c>
    </row>
    <row r="18" spans="1:11" ht="12.75">
      <c r="A18" s="43" t="s">
        <v>61</v>
      </c>
      <c r="B18" s="43">
        <v>1993</v>
      </c>
      <c r="C18" s="70" t="s">
        <v>45</v>
      </c>
      <c r="D18" s="45">
        <v>25000</v>
      </c>
      <c r="H18" s="46">
        <v>0.991</v>
      </c>
      <c r="I18" s="66">
        <f t="shared" si="0"/>
        <v>24775</v>
      </c>
      <c r="J18" s="47"/>
      <c r="K18" s="71">
        <v>23</v>
      </c>
    </row>
    <row r="19" spans="1:11" ht="12.75">
      <c r="A19" s="43" t="s">
        <v>62</v>
      </c>
      <c r="B19" s="43">
        <v>1993</v>
      </c>
      <c r="C19" s="70" t="s">
        <v>45</v>
      </c>
      <c r="D19" s="45">
        <v>25000</v>
      </c>
      <c r="H19" s="46">
        <v>0.39</v>
      </c>
      <c r="I19" s="66">
        <f t="shared" si="0"/>
        <v>9750</v>
      </c>
      <c r="J19" s="47"/>
      <c r="K19" s="71">
        <v>23</v>
      </c>
    </row>
    <row r="20" spans="1:11" ht="12.75">
      <c r="A20" s="43"/>
      <c r="C20" s="70"/>
      <c r="H20" s="72">
        <f>SUM(H12:H19)</f>
        <v>6.657999999999999</v>
      </c>
      <c r="I20" s="68">
        <f>SUM(I12:I19)</f>
        <v>121747</v>
      </c>
      <c r="J20" s="47"/>
      <c r="K20" s="71"/>
    </row>
    <row r="21" spans="1:11" ht="15.75">
      <c r="A21" s="63" t="s">
        <v>63</v>
      </c>
      <c r="C21" s="64"/>
      <c r="H21" s="73"/>
      <c r="I21" s="66"/>
      <c r="J21" s="66"/>
      <c r="K21" s="61"/>
    </row>
    <row r="22" spans="1:11" ht="12.75">
      <c r="A22" s="74" t="s">
        <v>64</v>
      </c>
      <c r="B22" s="75" t="s">
        <v>65</v>
      </c>
      <c r="C22" s="64" t="s">
        <v>45</v>
      </c>
      <c r="D22" s="76">
        <v>18000</v>
      </c>
      <c r="E22" s="77"/>
      <c r="F22" s="77"/>
      <c r="G22" s="77"/>
      <c r="H22" s="65">
        <v>1.119</v>
      </c>
      <c r="I22" s="66">
        <f t="shared" si="0"/>
        <v>20142</v>
      </c>
      <c r="J22" s="66"/>
      <c r="K22" s="61"/>
    </row>
    <row r="23" spans="1:11" ht="15.75">
      <c r="A23" s="63" t="s">
        <v>66</v>
      </c>
      <c r="C23" s="64"/>
      <c r="H23" s="78"/>
      <c r="I23" s="66"/>
      <c r="J23" s="66"/>
      <c r="K23" s="61"/>
    </row>
    <row r="24" spans="1:11" ht="12.75">
      <c r="A24" s="77" t="s">
        <v>67</v>
      </c>
      <c r="B24" s="75" t="s">
        <v>68</v>
      </c>
      <c r="C24" s="64" t="s">
        <v>45</v>
      </c>
      <c r="D24" s="45">
        <v>12000</v>
      </c>
      <c r="F24" s="44">
        <v>0.059</v>
      </c>
      <c r="H24" s="78">
        <v>0.023</v>
      </c>
      <c r="I24" s="66">
        <f aca="true" t="shared" si="1" ref="I24:I87">D24*H24</f>
        <v>276</v>
      </c>
      <c r="J24" s="66"/>
      <c r="K24" s="61"/>
    </row>
    <row r="25" spans="1:11" ht="12.75">
      <c r="A25" s="79" t="s">
        <v>69</v>
      </c>
      <c r="B25" s="80" t="s">
        <v>70</v>
      </c>
      <c r="C25" s="81" t="s">
        <v>45</v>
      </c>
      <c r="D25" s="45">
        <v>12000</v>
      </c>
      <c r="E25" s="82"/>
      <c r="F25" s="83"/>
      <c r="G25" s="84"/>
      <c r="H25" s="78">
        <v>5.225</v>
      </c>
      <c r="I25" s="66">
        <f t="shared" si="1"/>
        <v>62699.99999999999</v>
      </c>
      <c r="J25" s="85"/>
      <c r="K25" s="86">
        <v>25</v>
      </c>
    </row>
    <row r="26" spans="1:11" ht="12.75">
      <c r="A26" s="87" t="s">
        <v>69</v>
      </c>
      <c r="B26" s="87" t="s">
        <v>71</v>
      </c>
      <c r="C26" s="81" t="s">
        <v>45</v>
      </c>
      <c r="D26" s="45">
        <v>12000</v>
      </c>
      <c r="E26" s="82"/>
      <c r="F26" s="83"/>
      <c r="G26" s="84"/>
      <c r="H26" s="78">
        <v>4.05</v>
      </c>
      <c r="I26" s="66">
        <f t="shared" si="1"/>
        <v>48600</v>
      </c>
      <c r="J26" s="85"/>
      <c r="K26" s="86">
        <v>25</v>
      </c>
    </row>
    <row r="27" spans="1:11" ht="12.75">
      <c r="A27" s="87" t="s">
        <v>69</v>
      </c>
      <c r="B27" s="87" t="s">
        <v>72</v>
      </c>
      <c r="C27" s="81" t="s">
        <v>45</v>
      </c>
      <c r="D27" s="45">
        <v>12000</v>
      </c>
      <c r="E27" s="82"/>
      <c r="F27" s="83"/>
      <c r="G27" s="84"/>
      <c r="H27" s="78">
        <v>5.125</v>
      </c>
      <c r="I27" s="66">
        <f t="shared" si="1"/>
        <v>61500</v>
      </c>
      <c r="J27" s="85"/>
      <c r="K27" s="86">
        <v>25</v>
      </c>
    </row>
    <row r="28" spans="1:11" ht="12.75">
      <c r="A28" s="87" t="s">
        <v>73</v>
      </c>
      <c r="B28" s="87" t="s">
        <v>74</v>
      </c>
      <c r="C28" s="81" t="s">
        <v>45</v>
      </c>
      <c r="D28" s="45">
        <v>12000</v>
      </c>
      <c r="E28" s="82"/>
      <c r="F28" s="83"/>
      <c r="G28" s="84"/>
      <c r="H28" s="78">
        <v>3.15</v>
      </c>
      <c r="I28" s="66">
        <f t="shared" si="1"/>
        <v>37800</v>
      </c>
      <c r="J28" s="85"/>
      <c r="K28" s="86">
        <v>25</v>
      </c>
    </row>
    <row r="29" spans="1:11" ht="12.75">
      <c r="A29" s="87" t="s">
        <v>69</v>
      </c>
      <c r="B29" s="87" t="s">
        <v>75</v>
      </c>
      <c r="C29" s="81" t="s">
        <v>45</v>
      </c>
      <c r="D29" s="45">
        <v>12000</v>
      </c>
      <c r="E29" s="88"/>
      <c r="F29" s="89"/>
      <c r="G29" s="84"/>
      <c r="H29" s="78">
        <v>1.56</v>
      </c>
      <c r="I29" s="66">
        <f t="shared" si="1"/>
        <v>18720</v>
      </c>
      <c r="J29" s="85"/>
      <c r="K29" s="86">
        <v>25</v>
      </c>
    </row>
    <row r="30" spans="1:11" ht="12.75">
      <c r="A30" s="87" t="s">
        <v>69</v>
      </c>
      <c r="B30" s="87" t="s">
        <v>76</v>
      </c>
      <c r="C30" s="81" t="s">
        <v>45</v>
      </c>
      <c r="D30" s="45">
        <v>12000</v>
      </c>
      <c r="E30" s="82"/>
      <c r="F30" s="83"/>
      <c r="G30" s="84"/>
      <c r="H30" s="78">
        <v>2.275</v>
      </c>
      <c r="I30" s="66">
        <f t="shared" si="1"/>
        <v>27300</v>
      </c>
      <c r="J30" s="85"/>
      <c r="K30" s="86">
        <v>25</v>
      </c>
    </row>
    <row r="31" spans="1:11" ht="12.75">
      <c r="A31" s="87" t="s">
        <v>77</v>
      </c>
      <c r="B31" s="87" t="s">
        <v>78</v>
      </c>
      <c r="C31" s="81" t="s">
        <v>45</v>
      </c>
      <c r="D31" s="45">
        <v>12000</v>
      </c>
      <c r="E31" s="82"/>
      <c r="F31" s="83"/>
      <c r="G31" s="84"/>
      <c r="H31" s="78">
        <v>4.94</v>
      </c>
      <c r="I31" s="66">
        <f t="shared" si="1"/>
        <v>59280.00000000001</v>
      </c>
      <c r="J31" s="85"/>
      <c r="K31" s="86">
        <v>25</v>
      </c>
    </row>
    <row r="32" spans="1:11" ht="12.75">
      <c r="A32" s="79"/>
      <c r="B32" s="80"/>
      <c r="C32" s="81"/>
      <c r="E32" s="90"/>
      <c r="F32" s="91"/>
      <c r="G32" s="92"/>
      <c r="H32" s="93">
        <f>SUM(H25:H31)</f>
        <v>26.324999999999996</v>
      </c>
      <c r="I32" s="68">
        <f>SUM(I24:I31)</f>
        <v>316176</v>
      </c>
      <c r="J32" s="94"/>
      <c r="K32" s="86"/>
    </row>
    <row r="33" spans="1:11" ht="15.75">
      <c r="A33" s="95" t="s">
        <v>79</v>
      </c>
      <c r="B33" s="80"/>
      <c r="C33" s="81"/>
      <c r="E33" s="90"/>
      <c r="F33" s="91"/>
      <c r="G33" s="92"/>
      <c r="H33" s="78"/>
      <c r="I33" s="66"/>
      <c r="J33" s="94"/>
      <c r="K33" s="86"/>
    </row>
    <row r="34" spans="1:11" ht="12.75">
      <c r="A34" s="87" t="s">
        <v>69</v>
      </c>
      <c r="B34" s="87" t="s">
        <v>80</v>
      </c>
      <c r="C34" s="81" t="s">
        <v>45</v>
      </c>
      <c r="D34" s="45">
        <v>18000</v>
      </c>
      <c r="E34" s="82"/>
      <c r="F34" s="83"/>
      <c r="G34" s="84"/>
      <c r="H34" s="78">
        <v>5.947</v>
      </c>
      <c r="I34" s="66">
        <f t="shared" si="1"/>
        <v>107046</v>
      </c>
      <c r="J34" s="85"/>
      <c r="K34" s="96">
        <v>25</v>
      </c>
    </row>
    <row r="35" spans="1:11" ht="12.75">
      <c r="A35" s="79" t="s">
        <v>69</v>
      </c>
      <c r="B35" s="80" t="s">
        <v>81</v>
      </c>
      <c r="C35" s="81" t="s">
        <v>45</v>
      </c>
      <c r="D35" s="45">
        <v>18000</v>
      </c>
      <c r="E35" s="82"/>
      <c r="F35" s="83"/>
      <c r="G35" s="84"/>
      <c r="H35" s="78">
        <v>7.011</v>
      </c>
      <c r="I35" s="66">
        <f t="shared" si="1"/>
        <v>126198</v>
      </c>
      <c r="J35" s="85"/>
      <c r="K35" s="96">
        <v>25</v>
      </c>
    </row>
    <row r="36" spans="1:11" ht="12.75">
      <c r="A36" s="79" t="s">
        <v>73</v>
      </c>
      <c r="B36" s="80" t="s">
        <v>82</v>
      </c>
      <c r="C36" s="81" t="s">
        <v>45</v>
      </c>
      <c r="D36" s="45">
        <v>18000</v>
      </c>
      <c r="E36" s="82"/>
      <c r="F36" s="83"/>
      <c r="G36" s="84"/>
      <c r="H36" s="78">
        <v>3.29</v>
      </c>
      <c r="I36" s="66">
        <f t="shared" si="1"/>
        <v>59220</v>
      </c>
      <c r="J36" s="85"/>
      <c r="K36" s="96">
        <v>25</v>
      </c>
    </row>
    <row r="37" spans="1:11" ht="12.75">
      <c r="A37" s="79" t="s">
        <v>73</v>
      </c>
      <c r="B37" s="80" t="s">
        <v>83</v>
      </c>
      <c r="C37" s="81" t="s">
        <v>45</v>
      </c>
      <c r="D37" s="45">
        <v>18000</v>
      </c>
      <c r="E37" s="82"/>
      <c r="F37" s="83"/>
      <c r="G37" s="84"/>
      <c r="H37" s="78">
        <v>4.625</v>
      </c>
      <c r="I37" s="66">
        <f t="shared" si="1"/>
        <v>83250</v>
      </c>
      <c r="J37" s="85"/>
      <c r="K37" s="96">
        <v>25</v>
      </c>
    </row>
    <row r="38" spans="1:11" ht="12.75">
      <c r="A38" s="79" t="s">
        <v>84</v>
      </c>
      <c r="B38" s="80" t="s">
        <v>85</v>
      </c>
      <c r="C38" s="81" t="s">
        <v>45</v>
      </c>
      <c r="D38" s="45">
        <v>18000</v>
      </c>
      <c r="E38" s="82"/>
      <c r="F38" s="83"/>
      <c r="G38" s="84"/>
      <c r="H38" s="78">
        <v>3.03</v>
      </c>
      <c r="I38" s="66">
        <f t="shared" si="1"/>
        <v>54540</v>
      </c>
      <c r="J38" s="85"/>
      <c r="K38" s="96">
        <v>25</v>
      </c>
    </row>
    <row r="39" spans="1:11" ht="12.75">
      <c r="A39" s="79" t="s">
        <v>86</v>
      </c>
      <c r="B39" s="80" t="s">
        <v>87</v>
      </c>
      <c r="C39" s="81" t="s">
        <v>45</v>
      </c>
      <c r="D39" s="45">
        <v>18000</v>
      </c>
      <c r="E39" s="82"/>
      <c r="F39" s="83"/>
      <c r="G39" s="84"/>
      <c r="H39" s="78">
        <v>3.87</v>
      </c>
      <c r="I39" s="66">
        <f t="shared" si="1"/>
        <v>69660</v>
      </c>
      <c r="J39" s="85"/>
      <c r="K39" s="96">
        <v>25</v>
      </c>
    </row>
    <row r="40" spans="1:11" ht="12.75">
      <c r="A40" s="44" t="s">
        <v>88</v>
      </c>
      <c r="B40" s="43" t="s">
        <v>89</v>
      </c>
      <c r="C40" s="70" t="s">
        <v>45</v>
      </c>
      <c r="D40" s="45">
        <v>18000</v>
      </c>
      <c r="H40" s="65">
        <v>0.3</v>
      </c>
      <c r="I40" s="66">
        <f t="shared" si="1"/>
        <v>5400</v>
      </c>
      <c r="J40" s="66"/>
      <c r="K40" s="61"/>
    </row>
    <row r="41" spans="1:11" ht="13.5" customHeight="1">
      <c r="A41" s="44" t="s">
        <v>88</v>
      </c>
      <c r="B41" s="43" t="s">
        <v>90</v>
      </c>
      <c r="C41" s="70" t="s">
        <v>45</v>
      </c>
      <c r="D41" s="45">
        <v>18000</v>
      </c>
      <c r="F41" s="44">
        <v>8.407</v>
      </c>
      <c r="H41" s="65">
        <v>8</v>
      </c>
      <c r="I41" s="66">
        <f t="shared" si="1"/>
        <v>144000</v>
      </c>
      <c r="J41" s="97"/>
      <c r="K41" s="61"/>
    </row>
    <row r="42" spans="1:11" ht="12.75">
      <c r="A42" s="44" t="s">
        <v>50</v>
      </c>
      <c r="B42" s="43" t="s">
        <v>91</v>
      </c>
      <c r="C42" s="70" t="s">
        <v>45</v>
      </c>
      <c r="D42" s="45">
        <v>18000</v>
      </c>
      <c r="H42" s="65">
        <v>0.302</v>
      </c>
      <c r="I42" s="66">
        <f t="shared" si="1"/>
        <v>5436</v>
      </c>
      <c r="J42" s="66"/>
      <c r="K42" s="61"/>
    </row>
    <row r="43" spans="1:11" ht="12.75">
      <c r="A43" s="44" t="s">
        <v>50</v>
      </c>
      <c r="B43" s="43" t="s">
        <v>92</v>
      </c>
      <c r="C43" s="70" t="s">
        <v>45</v>
      </c>
      <c r="D43" s="45">
        <v>18000</v>
      </c>
      <c r="H43" s="65">
        <v>1.272</v>
      </c>
      <c r="I43" s="66">
        <f t="shared" si="1"/>
        <v>22896</v>
      </c>
      <c r="J43" s="66"/>
      <c r="K43" s="61" t="s">
        <v>93</v>
      </c>
    </row>
    <row r="44" spans="1:11" ht="12.75">
      <c r="A44" s="44" t="s">
        <v>94</v>
      </c>
      <c r="B44" s="43" t="s">
        <v>95</v>
      </c>
      <c r="C44" s="70" t="s">
        <v>45</v>
      </c>
      <c r="D44" s="45">
        <v>18000</v>
      </c>
      <c r="H44" s="65">
        <v>0.989</v>
      </c>
      <c r="I44" s="66">
        <f t="shared" si="1"/>
        <v>17802</v>
      </c>
      <c r="J44" s="66"/>
      <c r="K44" s="61"/>
    </row>
    <row r="45" spans="1:11" ht="12.75">
      <c r="A45" s="98"/>
      <c r="B45" s="99"/>
      <c r="C45" s="70"/>
      <c r="H45" s="67">
        <f>SUM(H40:H44)</f>
        <v>10.863000000000001</v>
      </c>
      <c r="I45" s="66"/>
      <c r="J45" s="66"/>
      <c r="K45" s="61"/>
    </row>
    <row r="46" spans="1:11" ht="15">
      <c r="A46" s="100" t="s">
        <v>96</v>
      </c>
      <c r="B46" s="101"/>
      <c r="C46" s="64"/>
      <c r="D46" s="76" t="s">
        <v>97</v>
      </c>
      <c r="E46" s="77"/>
      <c r="F46" s="77"/>
      <c r="G46" s="77"/>
      <c r="H46" s="65"/>
      <c r="I46" s="66"/>
      <c r="J46" s="66"/>
      <c r="K46" s="61"/>
    </row>
    <row r="47" spans="1:11" ht="12.75">
      <c r="A47" s="44" t="s">
        <v>98</v>
      </c>
      <c r="B47" s="43" t="s">
        <v>99</v>
      </c>
      <c r="C47" s="70" t="s">
        <v>45</v>
      </c>
      <c r="D47" s="45">
        <v>18000</v>
      </c>
      <c r="H47" s="65">
        <v>0.783</v>
      </c>
      <c r="I47" s="66">
        <f t="shared" si="1"/>
        <v>14094</v>
      </c>
      <c r="J47" s="66"/>
      <c r="K47" s="61"/>
    </row>
    <row r="48" spans="1:11" ht="12.75">
      <c r="A48" s="44" t="s">
        <v>98</v>
      </c>
      <c r="B48" s="43" t="s">
        <v>100</v>
      </c>
      <c r="C48" s="70" t="s">
        <v>45</v>
      </c>
      <c r="D48" s="45">
        <v>18000</v>
      </c>
      <c r="F48" s="44">
        <v>1.055</v>
      </c>
      <c r="H48" s="65">
        <v>1.055</v>
      </c>
      <c r="I48" s="66">
        <f t="shared" si="1"/>
        <v>18990</v>
      </c>
      <c r="J48" s="66"/>
      <c r="K48" s="61"/>
    </row>
    <row r="49" spans="1:11" ht="12.75">
      <c r="A49" s="102" t="s">
        <v>101</v>
      </c>
      <c r="B49" s="80"/>
      <c r="C49" s="81"/>
      <c r="E49" s="82"/>
      <c r="F49" s="83"/>
      <c r="G49" s="84"/>
      <c r="H49" s="103"/>
      <c r="I49" s="66">
        <f t="shared" si="1"/>
        <v>0</v>
      </c>
      <c r="J49" s="85"/>
      <c r="K49" s="96">
        <v>25</v>
      </c>
    </row>
    <row r="50" spans="1:11" ht="12.75">
      <c r="A50" s="44" t="s">
        <v>102</v>
      </c>
      <c r="B50" s="43" t="s">
        <v>103</v>
      </c>
      <c r="C50" s="64" t="s">
        <v>45</v>
      </c>
      <c r="D50" s="45">
        <v>12000</v>
      </c>
      <c r="H50" s="65">
        <v>0.105</v>
      </c>
      <c r="I50" s="66">
        <f t="shared" si="1"/>
        <v>1260</v>
      </c>
      <c r="J50" s="66"/>
      <c r="K50" s="104"/>
    </row>
    <row r="51" spans="1:11" ht="12.75">
      <c r="A51" s="56" t="s">
        <v>104</v>
      </c>
      <c r="C51" s="70"/>
      <c r="I51" s="66">
        <f t="shared" si="1"/>
        <v>0</v>
      </c>
      <c r="J51" s="47"/>
      <c r="K51" s="61"/>
    </row>
    <row r="52" spans="1:11" ht="12.75">
      <c r="A52" s="77" t="s">
        <v>50</v>
      </c>
      <c r="B52" s="75" t="s">
        <v>105</v>
      </c>
      <c r="C52" s="64" t="s">
        <v>45</v>
      </c>
      <c r="D52" s="45">
        <v>12000</v>
      </c>
      <c r="H52" s="65">
        <v>0.11</v>
      </c>
      <c r="I52" s="66">
        <f t="shared" si="1"/>
        <v>1320</v>
      </c>
      <c r="J52" s="66" t="s">
        <v>106</v>
      </c>
      <c r="K52" s="61"/>
    </row>
    <row r="53" spans="1:11" ht="12.75">
      <c r="A53" s="77" t="s">
        <v>50</v>
      </c>
      <c r="B53" s="75" t="s">
        <v>107</v>
      </c>
      <c r="C53" s="64" t="s">
        <v>45</v>
      </c>
      <c r="D53" s="45">
        <v>12000</v>
      </c>
      <c r="H53" s="65">
        <v>0.764</v>
      </c>
      <c r="I53" s="66">
        <f t="shared" si="1"/>
        <v>9168</v>
      </c>
      <c r="J53" s="66"/>
      <c r="K53" s="61"/>
    </row>
    <row r="54" spans="1:11" ht="12.75">
      <c r="A54" s="87" t="s">
        <v>108</v>
      </c>
      <c r="B54" s="87" t="s">
        <v>109</v>
      </c>
      <c r="C54" s="81" t="s">
        <v>45</v>
      </c>
      <c r="D54" s="45">
        <v>12000</v>
      </c>
      <c r="E54" s="82"/>
      <c r="F54" s="105"/>
      <c r="G54" s="84"/>
      <c r="H54" s="65">
        <v>16.857</v>
      </c>
      <c r="I54" s="66">
        <f t="shared" si="1"/>
        <v>202284</v>
      </c>
      <c r="J54" s="106"/>
      <c r="K54" s="107">
        <v>25</v>
      </c>
    </row>
    <row r="55" spans="1:11" ht="12.75">
      <c r="A55" s="44" t="s">
        <v>110</v>
      </c>
      <c r="B55" s="43" t="s">
        <v>111</v>
      </c>
      <c r="C55" s="70" t="s">
        <v>45</v>
      </c>
      <c r="D55" s="45">
        <v>12000</v>
      </c>
      <c r="H55" s="65">
        <v>0.3</v>
      </c>
      <c r="I55" s="66">
        <f t="shared" si="1"/>
        <v>3600</v>
      </c>
      <c r="J55" s="47"/>
      <c r="K55" s="108">
        <v>24</v>
      </c>
    </row>
    <row r="56" spans="1:11" ht="12.75">
      <c r="A56" s="87" t="s">
        <v>108</v>
      </c>
      <c r="B56" s="87" t="s">
        <v>112</v>
      </c>
      <c r="C56" s="81" t="s">
        <v>45</v>
      </c>
      <c r="D56" s="45">
        <v>12000</v>
      </c>
      <c r="E56" s="82"/>
      <c r="F56" s="105"/>
      <c r="G56" s="84"/>
      <c r="H56" s="65">
        <v>2.925</v>
      </c>
      <c r="I56" s="66">
        <f t="shared" si="1"/>
        <v>35100</v>
      </c>
      <c r="J56" s="106"/>
      <c r="K56" s="109">
        <v>25</v>
      </c>
    </row>
    <row r="57" spans="1:11" ht="12.75">
      <c r="A57" s="44" t="s">
        <v>110</v>
      </c>
      <c r="B57" s="43" t="s">
        <v>113</v>
      </c>
      <c r="C57" s="70" t="s">
        <v>45</v>
      </c>
      <c r="D57" s="45">
        <v>12000</v>
      </c>
      <c r="H57" s="65">
        <v>2.285</v>
      </c>
      <c r="I57" s="66">
        <f t="shared" si="1"/>
        <v>27420</v>
      </c>
      <c r="J57" s="47"/>
      <c r="K57" s="71">
        <v>23</v>
      </c>
    </row>
    <row r="58" spans="1:11" ht="12.75">
      <c r="A58" s="44" t="s">
        <v>110</v>
      </c>
      <c r="B58" s="43" t="s">
        <v>114</v>
      </c>
      <c r="C58" s="70" t="s">
        <v>45</v>
      </c>
      <c r="D58" s="45">
        <v>12000</v>
      </c>
      <c r="H58" s="65">
        <v>4.409</v>
      </c>
      <c r="I58" s="66">
        <f t="shared" si="1"/>
        <v>52908</v>
      </c>
      <c r="J58" s="47"/>
      <c r="K58" s="71">
        <v>23</v>
      </c>
    </row>
    <row r="59" spans="1:11" ht="12.75">
      <c r="A59" s="44" t="s">
        <v>110</v>
      </c>
      <c r="B59" s="43" t="s">
        <v>115</v>
      </c>
      <c r="C59" s="70" t="s">
        <v>45</v>
      </c>
      <c r="D59" s="45">
        <v>12000</v>
      </c>
      <c r="H59" s="65">
        <v>3.26</v>
      </c>
      <c r="I59" s="66">
        <f t="shared" si="1"/>
        <v>39120</v>
      </c>
      <c r="J59" s="47"/>
      <c r="K59" s="71">
        <v>23</v>
      </c>
    </row>
    <row r="60" spans="1:11" ht="12.75">
      <c r="A60" s="77" t="s">
        <v>116</v>
      </c>
      <c r="B60" s="75" t="s">
        <v>117</v>
      </c>
      <c r="C60" s="64" t="s">
        <v>45</v>
      </c>
      <c r="D60" s="45">
        <v>12000</v>
      </c>
      <c r="H60" s="65">
        <v>1.242</v>
      </c>
      <c r="I60" s="66">
        <f t="shared" si="1"/>
        <v>14904</v>
      </c>
      <c r="J60" s="66"/>
      <c r="K60" s="61"/>
    </row>
    <row r="61" spans="1:11" ht="12.75">
      <c r="A61" s="77" t="s">
        <v>50</v>
      </c>
      <c r="B61" s="75" t="s">
        <v>118</v>
      </c>
      <c r="C61" s="64" t="s">
        <v>45</v>
      </c>
      <c r="D61" s="45">
        <v>12000</v>
      </c>
      <c r="H61" s="65">
        <v>0.088</v>
      </c>
      <c r="I61" s="66">
        <f t="shared" si="1"/>
        <v>1056</v>
      </c>
      <c r="J61" s="66"/>
      <c r="K61" s="61"/>
    </row>
    <row r="62" spans="1:11" ht="12.75">
      <c r="A62" s="110" t="s">
        <v>119</v>
      </c>
      <c r="B62" s="75"/>
      <c r="C62" s="64"/>
      <c r="D62" s="111"/>
      <c r="H62" s="65"/>
      <c r="I62" s="66">
        <f t="shared" si="1"/>
        <v>0</v>
      </c>
      <c r="J62" s="66"/>
      <c r="K62" s="61"/>
    </row>
    <row r="63" spans="1:11" ht="12.75">
      <c r="A63" s="44" t="s">
        <v>120</v>
      </c>
      <c r="B63" s="43" t="s">
        <v>121</v>
      </c>
      <c r="C63" s="70" t="s">
        <v>45</v>
      </c>
      <c r="D63" s="45">
        <v>12000</v>
      </c>
      <c r="H63" s="46">
        <v>0.115</v>
      </c>
      <c r="I63" s="66">
        <f t="shared" si="1"/>
        <v>1380</v>
      </c>
      <c r="J63" s="47"/>
      <c r="K63" s="71">
        <v>23</v>
      </c>
    </row>
    <row r="64" spans="1:11" ht="12.75">
      <c r="A64" s="44" t="s">
        <v>122</v>
      </c>
      <c r="B64" s="43" t="s">
        <v>123</v>
      </c>
      <c r="C64" s="70" t="s">
        <v>45</v>
      </c>
      <c r="D64" s="45">
        <v>12000</v>
      </c>
      <c r="H64" s="46">
        <v>0.335</v>
      </c>
      <c r="I64" s="66">
        <f t="shared" si="1"/>
        <v>4020.0000000000005</v>
      </c>
      <c r="J64" s="47"/>
      <c r="K64" s="71">
        <v>23</v>
      </c>
    </row>
    <row r="65" spans="1:11" ht="12.75">
      <c r="A65" s="44" t="s">
        <v>122</v>
      </c>
      <c r="B65" s="43" t="s">
        <v>124</v>
      </c>
      <c r="C65" s="70" t="s">
        <v>45</v>
      </c>
      <c r="D65" s="45">
        <v>12000</v>
      </c>
      <c r="H65" s="46">
        <v>1.875</v>
      </c>
      <c r="I65" s="66">
        <f t="shared" si="1"/>
        <v>22500</v>
      </c>
      <c r="J65" s="47"/>
      <c r="K65" s="71">
        <v>23</v>
      </c>
    </row>
    <row r="66" spans="1:11" ht="12.75">
      <c r="A66" s="44" t="s">
        <v>125</v>
      </c>
      <c r="B66" s="43" t="s">
        <v>126</v>
      </c>
      <c r="C66" s="70" t="s">
        <v>45</v>
      </c>
      <c r="D66" s="45">
        <v>12000</v>
      </c>
      <c r="H66" s="65">
        <v>0.409</v>
      </c>
      <c r="I66" s="66">
        <f t="shared" si="1"/>
        <v>4908</v>
      </c>
      <c r="J66" s="66"/>
      <c r="K66" s="61"/>
    </row>
    <row r="67" spans="1:11" ht="12.75">
      <c r="A67" s="44" t="s">
        <v>125</v>
      </c>
      <c r="B67" s="43" t="s">
        <v>127</v>
      </c>
      <c r="C67" s="70" t="s">
        <v>45</v>
      </c>
      <c r="D67" s="45">
        <v>12000</v>
      </c>
      <c r="H67" s="65">
        <v>0.323</v>
      </c>
      <c r="I67" s="66">
        <f t="shared" si="1"/>
        <v>3876</v>
      </c>
      <c r="J67" s="66"/>
      <c r="K67" s="61"/>
    </row>
    <row r="68" spans="1:11" ht="12.75">
      <c r="A68" s="112" t="s">
        <v>128</v>
      </c>
      <c r="B68" s="113" t="s">
        <v>129</v>
      </c>
      <c r="C68" s="64" t="s">
        <v>45</v>
      </c>
      <c r="D68" s="45">
        <v>12000</v>
      </c>
      <c r="H68" s="65">
        <v>6.47</v>
      </c>
      <c r="I68" s="66">
        <f>D68*H68</f>
        <v>77640</v>
      </c>
      <c r="J68" s="66"/>
      <c r="K68" s="61"/>
    </row>
    <row r="69" spans="1:11" ht="12.75">
      <c r="A69" s="56" t="s">
        <v>130</v>
      </c>
      <c r="C69" s="70"/>
      <c r="I69" s="66">
        <f t="shared" si="1"/>
        <v>0</v>
      </c>
      <c r="J69" s="47"/>
      <c r="K69" s="61"/>
    </row>
    <row r="70" spans="1:11" ht="12.75">
      <c r="A70" s="77" t="s">
        <v>131</v>
      </c>
      <c r="B70" s="75" t="s">
        <v>132</v>
      </c>
      <c r="C70" s="64" t="s">
        <v>45</v>
      </c>
      <c r="D70" s="111">
        <v>12000</v>
      </c>
      <c r="H70" s="65">
        <v>1.485</v>
      </c>
      <c r="I70" s="66">
        <f t="shared" si="1"/>
        <v>17820</v>
      </c>
      <c r="J70" s="66"/>
      <c r="K70" s="61"/>
    </row>
    <row r="71" spans="1:11" ht="12.75">
      <c r="A71" s="77" t="s">
        <v>131</v>
      </c>
      <c r="B71" s="75" t="s">
        <v>133</v>
      </c>
      <c r="C71" s="64" t="s">
        <v>45</v>
      </c>
      <c r="D71" s="111">
        <v>12000</v>
      </c>
      <c r="H71" s="65">
        <v>0.124</v>
      </c>
      <c r="I71" s="66">
        <f>D71*H71</f>
        <v>1488</v>
      </c>
      <c r="J71" s="66"/>
      <c r="K71" s="61"/>
    </row>
    <row r="72" spans="2:11" ht="12.75">
      <c r="B72" s="114" t="s">
        <v>134</v>
      </c>
      <c r="C72" s="70" t="s">
        <v>45</v>
      </c>
      <c r="D72" s="111">
        <v>12000</v>
      </c>
      <c r="H72" s="46">
        <v>0.029</v>
      </c>
      <c r="I72" s="66">
        <f t="shared" si="1"/>
        <v>348</v>
      </c>
      <c r="J72" s="47"/>
      <c r="K72" s="71">
        <v>23</v>
      </c>
    </row>
    <row r="73" spans="2:11" ht="12.75">
      <c r="B73" s="114" t="s">
        <v>135</v>
      </c>
      <c r="C73" s="70" t="s">
        <v>45</v>
      </c>
      <c r="D73" s="111">
        <v>12000</v>
      </c>
      <c r="H73" s="46">
        <v>0.077</v>
      </c>
      <c r="I73" s="66">
        <f t="shared" si="1"/>
        <v>924</v>
      </c>
      <c r="J73" s="47"/>
      <c r="K73" s="71">
        <v>23</v>
      </c>
    </row>
    <row r="74" spans="2:11" ht="12.75">
      <c r="B74" s="114" t="s">
        <v>136</v>
      </c>
      <c r="C74" s="70" t="s">
        <v>45</v>
      </c>
      <c r="D74" s="111">
        <v>12000</v>
      </c>
      <c r="H74" s="46">
        <v>0.056</v>
      </c>
      <c r="I74" s="66">
        <f t="shared" si="1"/>
        <v>672</v>
      </c>
      <c r="J74" s="47"/>
      <c r="K74" s="71">
        <v>23</v>
      </c>
    </row>
    <row r="75" spans="2:11" ht="12.75">
      <c r="B75" s="114" t="s">
        <v>137</v>
      </c>
      <c r="C75" s="70" t="s">
        <v>45</v>
      </c>
      <c r="D75" s="111">
        <v>12000</v>
      </c>
      <c r="H75" s="46">
        <v>0.027</v>
      </c>
      <c r="I75" s="66">
        <f t="shared" si="1"/>
        <v>324</v>
      </c>
      <c r="J75" s="47"/>
      <c r="K75" s="71">
        <v>23</v>
      </c>
    </row>
    <row r="76" spans="2:11" ht="12.75">
      <c r="B76" s="114" t="s">
        <v>105</v>
      </c>
      <c r="C76" s="70" t="s">
        <v>45</v>
      </c>
      <c r="D76" s="111">
        <v>12000</v>
      </c>
      <c r="H76" s="46">
        <v>0.027</v>
      </c>
      <c r="I76" s="66">
        <f t="shared" si="1"/>
        <v>324</v>
      </c>
      <c r="J76" s="47"/>
      <c r="K76" s="71">
        <v>23</v>
      </c>
    </row>
    <row r="77" spans="1:11" ht="12.75">
      <c r="A77" s="44" t="s">
        <v>131</v>
      </c>
      <c r="B77" s="43" t="s">
        <v>138</v>
      </c>
      <c r="C77" s="64" t="s">
        <v>45</v>
      </c>
      <c r="D77" s="111">
        <v>12000</v>
      </c>
      <c r="H77" s="65">
        <v>0.109</v>
      </c>
      <c r="I77" s="66">
        <f>D77*H77</f>
        <v>1308</v>
      </c>
      <c r="J77" s="66"/>
      <c r="K77" s="61"/>
    </row>
    <row r="78" spans="2:11" ht="12.75">
      <c r="B78" s="114" t="s">
        <v>138</v>
      </c>
      <c r="C78" s="70" t="s">
        <v>45</v>
      </c>
      <c r="D78" s="111">
        <v>12000</v>
      </c>
      <c r="H78" s="46">
        <v>0.118</v>
      </c>
      <c r="I78" s="66">
        <f t="shared" si="1"/>
        <v>1416</v>
      </c>
      <c r="J78" s="47"/>
      <c r="K78" s="71">
        <v>23</v>
      </c>
    </row>
    <row r="79" spans="2:11" ht="12.75">
      <c r="B79" s="114" t="s">
        <v>107</v>
      </c>
      <c r="C79" s="70" t="s">
        <v>45</v>
      </c>
      <c r="D79" s="111">
        <v>12000</v>
      </c>
      <c r="H79" s="46">
        <v>0.183</v>
      </c>
      <c r="I79" s="66">
        <f t="shared" si="1"/>
        <v>2196</v>
      </c>
      <c r="J79" s="47"/>
      <c r="K79" s="71">
        <v>23</v>
      </c>
    </row>
    <row r="80" spans="2:11" ht="12.75">
      <c r="B80" s="114" t="s">
        <v>139</v>
      </c>
      <c r="C80" s="70" t="s">
        <v>45</v>
      </c>
      <c r="D80" s="111">
        <v>12000</v>
      </c>
      <c r="H80" s="46">
        <v>0.085</v>
      </c>
      <c r="I80" s="66">
        <f t="shared" si="1"/>
        <v>1020.0000000000001</v>
      </c>
      <c r="J80" s="47"/>
      <c r="K80" s="71">
        <v>23</v>
      </c>
    </row>
    <row r="81" spans="2:11" ht="12.75">
      <c r="B81" s="114" t="s">
        <v>140</v>
      </c>
      <c r="C81" s="70" t="s">
        <v>45</v>
      </c>
      <c r="D81" s="111">
        <v>12000</v>
      </c>
      <c r="H81" s="46">
        <v>0.261</v>
      </c>
      <c r="I81" s="66">
        <f t="shared" si="1"/>
        <v>3132</v>
      </c>
      <c r="J81" s="47"/>
      <c r="K81" s="71">
        <v>23</v>
      </c>
    </row>
    <row r="82" spans="2:11" ht="12.75">
      <c r="B82" s="114" t="s">
        <v>141</v>
      </c>
      <c r="C82" s="70" t="s">
        <v>45</v>
      </c>
      <c r="D82" s="111">
        <v>12000</v>
      </c>
      <c r="H82" s="46">
        <v>0.021</v>
      </c>
      <c r="I82" s="66">
        <f t="shared" si="1"/>
        <v>252.00000000000003</v>
      </c>
      <c r="J82" s="47"/>
      <c r="K82" s="71">
        <v>23</v>
      </c>
    </row>
    <row r="83" spans="2:11" ht="12.75">
      <c r="B83" s="114" t="s">
        <v>142</v>
      </c>
      <c r="C83" s="70" t="s">
        <v>45</v>
      </c>
      <c r="D83" s="111">
        <v>12000</v>
      </c>
      <c r="H83" s="46">
        <v>0.021</v>
      </c>
      <c r="I83" s="66">
        <f t="shared" si="1"/>
        <v>252.00000000000003</v>
      </c>
      <c r="J83" s="47"/>
      <c r="K83" s="71">
        <v>23</v>
      </c>
    </row>
    <row r="84" spans="1:11" ht="12.75">
      <c r="A84" s="44" t="s">
        <v>143</v>
      </c>
      <c r="B84" s="43" t="s">
        <v>144</v>
      </c>
      <c r="C84" s="70" t="s">
        <v>45</v>
      </c>
      <c r="D84" s="111">
        <v>12000</v>
      </c>
      <c r="H84" s="46">
        <v>0.34</v>
      </c>
      <c r="I84" s="66">
        <f t="shared" si="1"/>
        <v>4080.0000000000005</v>
      </c>
      <c r="J84" s="47"/>
      <c r="K84" s="108">
        <v>24</v>
      </c>
    </row>
    <row r="85" spans="1:11" ht="12.75">
      <c r="A85" s="44" t="s">
        <v>143</v>
      </c>
      <c r="B85" s="43" t="s">
        <v>145</v>
      </c>
      <c r="C85" s="70" t="s">
        <v>45</v>
      </c>
      <c r="D85" s="111">
        <v>12000</v>
      </c>
      <c r="H85" s="46">
        <v>0.57</v>
      </c>
      <c r="I85" s="66">
        <f t="shared" si="1"/>
        <v>6839.999999999999</v>
      </c>
      <c r="J85" s="47"/>
      <c r="K85" s="108">
        <v>24</v>
      </c>
    </row>
    <row r="86" spans="1:11" ht="12.75">
      <c r="A86" s="77" t="s">
        <v>131</v>
      </c>
      <c r="B86" s="75" t="s">
        <v>146</v>
      </c>
      <c r="C86" s="64" t="s">
        <v>45</v>
      </c>
      <c r="D86" s="111">
        <v>12000</v>
      </c>
      <c r="H86" s="65">
        <v>0.078</v>
      </c>
      <c r="I86" s="66">
        <f t="shared" si="1"/>
        <v>936</v>
      </c>
      <c r="J86" s="66"/>
      <c r="K86" s="61"/>
    </row>
    <row r="87" spans="1:11" ht="12.75">
      <c r="A87" s="44" t="s">
        <v>143</v>
      </c>
      <c r="B87" s="43" t="s">
        <v>147</v>
      </c>
      <c r="C87" s="70" t="s">
        <v>45</v>
      </c>
      <c r="D87" s="111">
        <v>12000</v>
      </c>
      <c r="H87" s="46">
        <v>0.645</v>
      </c>
      <c r="I87" s="66">
        <f t="shared" si="1"/>
        <v>7740</v>
      </c>
      <c r="J87" s="47"/>
      <c r="K87" s="108">
        <v>24</v>
      </c>
    </row>
    <row r="88" spans="1:11" ht="12.75">
      <c r="A88" s="77" t="s">
        <v>131</v>
      </c>
      <c r="B88" s="75" t="s">
        <v>148</v>
      </c>
      <c r="C88" s="64" t="s">
        <v>45</v>
      </c>
      <c r="D88" s="111">
        <v>12000</v>
      </c>
      <c r="H88" s="65">
        <v>0.053</v>
      </c>
      <c r="I88" s="66">
        <f aca="true" t="shared" si="2" ref="I88:I149">D88*H88</f>
        <v>636</v>
      </c>
      <c r="J88" s="66"/>
      <c r="K88" s="61"/>
    </row>
    <row r="89" spans="1:11" ht="12.75">
      <c r="A89" s="77" t="s">
        <v>131</v>
      </c>
      <c r="B89" s="75" t="s">
        <v>149</v>
      </c>
      <c r="C89" s="64" t="s">
        <v>45</v>
      </c>
      <c r="D89" s="111">
        <v>12000</v>
      </c>
      <c r="H89" s="65">
        <v>0.43</v>
      </c>
      <c r="I89" s="66">
        <f t="shared" si="2"/>
        <v>5160</v>
      </c>
      <c r="J89" s="66"/>
      <c r="K89" s="61"/>
    </row>
    <row r="90" spans="1:11" ht="12.75">
      <c r="A90" s="77" t="s">
        <v>131</v>
      </c>
      <c r="B90" s="75" t="s">
        <v>150</v>
      </c>
      <c r="C90" s="64" t="s">
        <v>45</v>
      </c>
      <c r="D90" s="111">
        <v>12000</v>
      </c>
      <c r="H90" s="65">
        <v>0.010999999999999996</v>
      </c>
      <c r="I90" s="66">
        <f t="shared" si="2"/>
        <v>131.99999999999994</v>
      </c>
      <c r="J90" s="66"/>
      <c r="K90" s="61"/>
    </row>
    <row r="91" spans="1:11" ht="12.75">
      <c r="A91" s="77" t="s">
        <v>131</v>
      </c>
      <c r="B91" s="75" t="s">
        <v>151</v>
      </c>
      <c r="C91" s="64" t="s">
        <v>45</v>
      </c>
      <c r="D91" s="111">
        <v>12000</v>
      </c>
      <c r="H91" s="65">
        <v>0.026</v>
      </c>
      <c r="I91" s="66">
        <f t="shared" si="2"/>
        <v>312</v>
      </c>
      <c r="J91" s="66"/>
      <c r="K91" s="61"/>
    </row>
    <row r="92" spans="1:11" ht="12.75">
      <c r="A92" s="44" t="s">
        <v>143</v>
      </c>
      <c r="B92" s="114" t="s">
        <v>152</v>
      </c>
      <c r="C92" s="70" t="s">
        <v>45</v>
      </c>
      <c r="D92" s="111">
        <v>12000</v>
      </c>
      <c r="H92" s="46">
        <v>0.02</v>
      </c>
      <c r="I92" s="66">
        <f t="shared" si="2"/>
        <v>240</v>
      </c>
      <c r="J92" s="47"/>
      <c r="K92" s="71">
        <v>23</v>
      </c>
    </row>
    <row r="93" spans="1:11" ht="12.75">
      <c r="A93" s="44" t="s">
        <v>143</v>
      </c>
      <c r="B93" s="114" t="s">
        <v>153</v>
      </c>
      <c r="C93" s="70" t="s">
        <v>45</v>
      </c>
      <c r="D93" s="111">
        <v>12000</v>
      </c>
      <c r="H93" s="46">
        <v>0.86</v>
      </c>
      <c r="I93" s="66">
        <f t="shared" si="2"/>
        <v>10320</v>
      </c>
      <c r="J93" s="47"/>
      <c r="K93" s="71">
        <v>23</v>
      </c>
    </row>
    <row r="94" spans="1:20" s="62" customFormat="1" ht="12.75">
      <c r="A94" s="110" t="s">
        <v>154</v>
      </c>
      <c r="B94" s="75"/>
      <c r="C94" s="64"/>
      <c r="D94" s="76"/>
      <c r="E94" s="44"/>
      <c r="F94" s="44"/>
      <c r="G94" s="44"/>
      <c r="H94" s="65"/>
      <c r="I94" s="66">
        <f t="shared" si="2"/>
        <v>0</v>
      </c>
      <c r="J94" s="66"/>
      <c r="K94" s="61"/>
      <c r="L94" s="49"/>
      <c r="M94" s="49"/>
      <c r="N94" s="49"/>
      <c r="O94" s="49"/>
      <c r="P94" s="49"/>
      <c r="Q94" s="49"/>
      <c r="R94" s="49"/>
      <c r="S94" s="49"/>
      <c r="T94" s="49"/>
    </row>
    <row r="95" spans="1:11" ht="12.75">
      <c r="A95" s="77" t="s">
        <v>155</v>
      </c>
      <c r="B95" s="75" t="s">
        <v>156</v>
      </c>
      <c r="C95" s="64" t="s">
        <v>45</v>
      </c>
      <c r="D95" s="76">
        <v>12000</v>
      </c>
      <c r="H95" s="65">
        <v>0.4</v>
      </c>
      <c r="I95" s="66">
        <f t="shared" si="2"/>
        <v>4800</v>
      </c>
      <c r="J95" s="66"/>
      <c r="K95" s="61"/>
    </row>
    <row r="96" spans="1:20" s="62" customFormat="1" ht="12.75">
      <c r="A96" s="110" t="s">
        <v>157</v>
      </c>
      <c r="B96" s="75"/>
      <c r="C96" s="64"/>
      <c r="D96" s="76"/>
      <c r="E96" s="77"/>
      <c r="F96" s="77"/>
      <c r="G96" s="77"/>
      <c r="H96" s="65"/>
      <c r="I96" s="66">
        <f t="shared" si="2"/>
        <v>0</v>
      </c>
      <c r="J96" s="66"/>
      <c r="K96" s="61"/>
      <c r="L96" s="49"/>
      <c r="M96" s="49"/>
      <c r="N96" s="49"/>
      <c r="O96" s="49"/>
      <c r="P96" s="49"/>
      <c r="Q96" s="49"/>
      <c r="R96" s="49"/>
      <c r="S96" s="49"/>
      <c r="T96" s="49"/>
    </row>
    <row r="97" spans="1:11" ht="12.75">
      <c r="A97" s="112" t="s">
        <v>158</v>
      </c>
      <c r="B97" s="75" t="s">
        <v>111</v>
      </c>
      <c r="C97" s="64" t="s">
        <v>45</v>
      </c>
      <c r="D97" s="76">
        <v>12000</v>
      </c>
      <c r="E97" s="77"/>
      <c r="F97" s="77"/>
      <c r="G97" s="77"/>
      <c r="H97" s="65">
        <v>0.084</v>
      </c>
      <c r="I97" s="66">
        <f t="shared" si="2"/>
        <v>1008.0000000000001</v>
      </c>
      <c r="J97" s="66"/>
      <c r="K97" s="61"/>
    </row>
    <row r="98" spans="1:20" s="62" customFormat="1" ht="15" customHeight="1">
      <c r="A98" s="115" t="s">
        <v>159</v>
      </c>
      <c r="B98" s="115"/>
      <c r="C98" s="64"/>
      <c r="D98" s="76"/>
      <c r="E98" s="77"/>
      <c r="F98" s="77"/>
      <c r="G98" s="77"/>
      <c r="H98" s="65"/>
      <c r="I98" s="66">
        <f t="shared" si="2"/>
        <v>0</v>
      </c>
      <c r="J98" s="66"/>
      <c r="K98" s="61"/>
      <c r="L98" s="49"/>
      <c r="M98" s="49"/>
      <c r="N98" s="49"/>
      <c r="O98" s="49"/>
      <c r="P98" s="49"/>
      <c r="Q98" s="49"/>
      <c r="R98" s="49"/>
      <c r="S98" s="49"/>
      <c r="T98" s="49"/>
    </row>
    <row r="99" spans="1:11" ht="12.75">
      <c r="A99" s="77" t="s">
        <v>160</v>
      </c>
      <c r="B99" s="75" t="s">
        <v>161</v>
      </c>
      <c r="C99" s="64" t="s">
        <v>45</v>
      </c>
      <c r="D99" s="76">
        <v>12000</v>
      </c>
      <c r="E99" s="77"/>
      <c r="F99" s="77"/>
      <c r="G99" s="77"/>
      <c r="H99" s="65">
        <v>0.095</v>
      </c>
      <c r="I99" s="66">
        <f t="shared" si="2"/>
        <v>1140</v>
      </c>
      <c r="J99" s="66"/>
      <c r="K99" s="61"/>
    </row>
    <row r="100" spans="1:11" ht="15">
      <c r="A100" s="116" t="s">
        <v>162</v>
      </c>
      <c r="B100" s="75"/>
      <c r="C100" s="64"/>
      <c r="D100" s="76"/>
      <c r="E100" s="77"/>
      <c r="F100" s="77"/>
      <c r="G100" s="77"/>
      <c r="H100" s="65"/>
      <c r="I100" s="66">
        <f t="shared" si="2"/>
        <v>0</v>
      </c>
      <c r="J100" s="66"/>
      <c r="K100" s="61"/>
    </row>
    <row r="101" spans="1:11" ht="12.75">
      <c r="A101" s="74" t="s">
        <v>163</v>
      </c>
      <c r="B101" s="75" t="s">
        <v>164</v>
      </c>
      <c r="C101" s="64" t="s">
        <v>45</v>
      </c>
      <c r="D101" s="76">
        <v>30000</v>
      </c>
      <c r="E101" s="77"/>
      <c r="F101" s="77"/>
      <c r="G101" s="77"/>
      <c r="H101" s="65">
        <v>2.377</v>
      </c>
      <c r="I101" s="66">
        <f t="shared" si="2"/>
        <v>71310</v>
      </c>
      <c r="J101" s="66"/>
      <c r="K101" s="61"/>
    </row>
    <row r="102" spans="1:11" ht="12.75">
      <c r="A102" s="74" t="s">
        <v>163</v>
      </c>
      <c r="B102" s="75" t="s">
        <v>165</v>
      </c>
      <c r="C102" s="64" t="s">
        <v>45</v>
      </c>
      <c r="D102" s="76">
        <v>30000</v>
      </c>
      <c r="E102" s="77"/>
      <c r="F102" s="77"/>
      <c r="G102" s="77"/>
      <c r="H102" s="65">
        <v>0.079</v>
      </c>
      <c r="I102" s="66">
        <f t="shared" si="2"/>
        <v>2370</v>
      </c>
      <c r="J102" s="117"/>
      <c r="K102" s="61"/>
    </row>
    <row r="103" spans="1:11" ht="12.75">
      <c r="A103" s="74" t="s">
        <v>163</v>
      </c>
      <c r="B103" s="75" t="s">
        <v>166</v>
      </c>
      <c r="C103" s="64" t="s">
        <v>45</v>
      </c>
      <c r="D103" s="76">
        <v>30000</v>
      </c>
      <c r="E103" s="77"/>
      <c r="F103" s="77">
        <v>2.858</v>
      </c>
      <c r="G103" s="77"/>
      <c r="H103" s="65">
        <v>0.35</v>
      </c>
      <c r="I103" s="66">
        <f t="shared" si="2"/>
        <v>10500</v>
      </c>
      <c r="J103" s="66"/>
      <c r="K103" s="61"/>
    </row>
    <row r="104" spans="1:20" s="62" customFormat="1" ht="15">
      <c r="A104" s="118" t="s">
        <v>167</v>
      </c>
      <c r="B104" s="75"/>
      <c r="C104" s="64"/>
      <c r="D104" s="76"/>
      <c r="E104" s="77"/>
      <c r="F104" s="77"/>
      <c r="G104" s="77"/>
      <c r="H104" s="65"/>
      <c r="I104" s="66">
        <f t="shared" si="2"/>
        <v>0</v>
      </c>
      <c r="J104" s="66"/>
      <c r="K104" s="61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1:11" ht="12.75">
      <c r="A105" s="74" t="s">
        <v>168</v>
      </c>
      <c r="B105" s="75" t="s">
        <v>169</v>
      </c>
      <c r="C105" s="64" t="s">
        <v>45</v>
      </c>
      <c r="D105" s="76">
        <v>45000</v>
      </c>
      <c r="E105" s="77"/>
      <c r="F105" s="77">
        <v>10.87</v>
      </c>
      <c r="G105" s="77"/>
      <c r="H105" s="65">
        <v>45.934</v>
      </c>
      <c r="I105" s="66">
        <f t="shared" si="2"/>
        <v>2067030</v>
      </c>
      <c r="J105" s="66"/>
      <c r="K105" s="61"/>
    </row>
    <row r="106" spans="1:11" ht="12.75">
      <c r="A106" s="74" t="s">
        <v>170</v>
      </c>
      <c r="B106" s="74" t="s">
        <v>171</v>
      </c>
      <c r="C106" s="64" t="s">
        <v>45</v>
      </c>
      <c r="D106" s="76">
        <v>45000</v>
      </c>
      <c r="E106" s="77"/>
      <c r="F106" s="77">
        <v>0.661</v>
      </c>
      <c r="G106" s="77"/>
      <c r="H106" s="65">
        <v>0.661</v>
      </c>
      <c r="I106" s="66">
        <f t="shared" si="2"/>
        <v>29745</v>
      </c>
      <c r="J106" s="66"/>
      <c r="K106" s="61"/>
    </row>
    <row r="107" spans="1:20" s="62" customFormat="1" ht="12.75">
      <c r="A107" s="119" t="s">
        <v>172</v>
      </c>
      <c r="B107" s="75"/>
      <c r="C107" s="64"/>
      <c r="D107" s="76"/>
      <c r="E107" s="77"/>
      <c r="F107" s="77"/>
      <c r="G107" s="77"/>
      <c r="H107" s="65"/>
      <c r="I107" s="66">
        <f t="shared" si="2"/>
        <v>0</v>
      </c>
      <c r="J107" s="66"/>
      <c r="K107" s="61"/>
      <c r="L107" s="49"/>
      <c r="M107" s="49"/>
      <c r="N107" s="49"/>
      <c r="O107" s="49"/>
      <c r="P107" s="49"/>
      <c r="Q107" s="49"/>
      <c r="R107" s="49"/>
      <c r="S107" s="49"/>
      <c r="T107" s="49"/>
    </row>
    <row r="108" spans="1:20" s="62" customFormat="1" ht="12.75">
      <c r="A108" s="44" t="s">
        <v>73</v>
      </c>
      <c r="B108" s="43" t="s">
        <v>173</v>
      </c>
      <c r="C108" s="70" t="s">
        <v>45</v>
      </c>
      <c r="D108" s="76">
        <v>18000</v>
      </c>
      <c r="E108" s="44"/>
      <c r="F108" s="44"/>
      <c r="G108" s="44"/>
      <c r="H108" s="46">
        <v>0.065</v>
      </c>
      <c r="I108" s="66">
        <f t="shared" si="2"/>
        <v>1170</v>
      </c>
      <c r="J108" s="47"/>
      <c r="K108" s="108">
        <v>24</v>
      </c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s="62" customFormat="1" ht="12.75">
      <c r="A109" s="44" t="s">
        <v>73</v>
      </c>
      <c r="B109" s="43" t="s">
        <v>174</v>
      </c>
      <c r="C109" s="70" t="s">
        <v>45</v>
      </c>
      <c r="D109" s="76">
        <v>18000</v>
      </c>
      <c r="E109" s="44"/>
      <c r="F109" s="44"/>
      <c r="G109" s="44"/>
      <c r="H109" s="46">
        <v>0.1</v>
      </c>
      <c r="I109" s="66">
        <f t="shared" si="2"/>
        <v>1800</v>
      </c>
      <c r="J109" s="47"/>
      <c r="K109" s="108">
        <v>24</v>
      </c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s="62" customFormat="1" ht="12.75">
      <c r="A110" s="74" t="s">
        <v>67</v>
      </c>
      <c r="B110" s="75" t="s">
        <v>175</v>
      </c>
      <c r="C110" s="64" t="s">
        <v>45</v>
      </c>
      <c r="D110" s="76">
        <v>18000</v>
      </c>
      <c r="E110" s="77"/>
      <c r="F110" s="77"/>
      <c r="G110" s="77"/>
      <c r="H110" s="65">
        <v>1.385</v>
      </c>
      <c r="I110" s="66">
        <f t="shared" si="2"/>
        <v>24930</v>
      </c>
      <c r="J110" s="66"/>
      <c r="K110" s="61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s="62" customFormat="1" ht="12.75">
      <c r="A111" s="74" t="s">
        <v>176</v>
      </c>
      <c r="B111" s="75" t="s">
        <v>177</v>
      </c>
      <c r="C111" s="64" t="s">
        <v>45</v>
      </c>
      <c r="D111" s="76">
        <v>18000</v>
      </c>
      <c r="E111" s="77"/>
      <c r="F111" s="77"/>
      <c r="G111" s="77"/>
      <c r="H111" s="65">
        <v>0.682</v>
      </c>
      <c r="I111" s="66">
        <f t="shared" si="2"/>
        <v>12276.000000000002</v>
      </c>
      <c r="J111" s="66"/>
      <c r="K111" s="61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11" ht="12.75">
      <c r="A112" s="74" t="s">
        <v>67</v>
      </c>
      <c r="B112" s="75" t="s">
        <v>178</v>
      </c>
      <c r="C112" s="64" t="s">
        <v>45</v>
      </c>
      <c r="D112" s="76">
        <v>18000</v>
      </c>
      <c r="E112" s="77"/>
      <c r="F112" s="77"/>
      <c r="G112" s="77"/>
      <c r="H112" s="65">
        <v>0.34</v>
      </c>
      <c r="I112" s="66">
        <f t="shared" si="2"/>
        <v>6120</v>
      </c>
      <c r="J112" s="66"/>
      <c r="K112" s="61"/>
    </row>
    <row r="113" spans="1:11" ht="12.75">
      <c r="A113" s="120" t="s">
        <v>69</v>
      </c>
      <c r="B113" s="121" t="s">
        <v>179</v>
      </c>
      <c r="C113" s="81" t="s">
        <v>45</v>
      </c>
      <c r="D113" s="76">
        <v>18000</v>
      </c>
      <c r="E113" s="84"/>
      <c r="F113" s="81"/>
      <c r="G113" s="81"/>
      <c r="H113" s="122">
        <v>0.09</v>
      </c>
      <c r="I113" s="66">
        <f t="shared" si="2"/>
        <v>1620</v>
      </c>
      <c r="J113" s="47"/>
      <c r="K113" s="96">
        <v>25</v>
      </c>
    </row>
    <row r="114" spans="1:11" ht="12.75">
      <c r="A114" s="44" t="s">
        <v>73</v>
      </c>
      <c r="B114" s="43" t="s">
        <v>179</v>
      </c>
      <c r="C114" s="70" t="s">
        <v>45</v>
      </c>
      <c r="D114" s="76">
        <v>18000</v>
      </c>
      <c r="H114" s="46">
        <v>0.09</v>
      </c>
      <c r="I114" s="66">
        <f t="shared" si="2"/>
        <v>1620</v>
      </c>
      <c r="J114" s="47"/>
      <c r="K114" s="108">
        <v>24</v>
      </c>
    </row>
    <row r="115" spans="1:11" ht="12.75">
      <c r="A115" s="74" t="s">
        <v>67</v>
      </c>
      <c r="B115" s="75" t="s">
        <v>180</v>
      </c>
      <c r="C115" s="64" t="s">
        <v>45</v>
      </c>
      <c r="D115" s="76">
        <v>18000</v>
      </c>
      <c r="E115" s="77"/>
      <c r="F115" s="77"/>
      <c r="G115" s="77"/>
      <c r="H115" s="65">
        <v>0.367</v>
      </c>
      <c r="I115" s="66">
        <f t="shared" si="2"/>
        <v>6606</v>
      </c>
      <c r="J115" s="66"/>
      <c r="K115" s="61"/>
    </row>
    <row r="116" spans="1:11" ht="12.75">
      <c r="A116" s="74" t="s">
        <v>176</v>
      </c>
      <c r="B116" s="75" t="s">
        <v>181</v>
      </c>
      <c r="C116" s="64" t="s">
        <v>45</v>
      </c>
      <c r="D116" s="76">
        <v>18000</v>
      </c>
      <c r="E116" s="77"/>
      <c r="F116" s="77"/>
      <c r="G116" s="77"/>
      <c r="H116" s="65">
        <v>0.035</v>
      </c>
      <c r="I116" s="66">
        <f t="shared" si="2"/>
        <v>630.0000000000001</v>
      </c>
      <c r="J116" s="66"/>
      <c r="K116" s="61"/>
    </row>
    <row r="117" spans="1:11" ht="12.75">
      <c r="A117" s="74" t="s">
        <v>182</v>
      </c>
      <c r="B117" s="75" t="s">
        <v>183</v>
      </c>
      <c r="C117" s="64" t="s">
        <v>45</v>
      </c>
      <c r="D117" s="76">
        <v>18000</v>
      </c>
      <c r="E117" s="77"/>
      <c r="F117" s="77"/>
      <c r="G117" s="77"/>
      <c r="H117" s="65">
        <v>0.098</v>
      </c>
      <c r="I117" s="66">
        <f t="shared" si="2"/>
        <v>1764</v>
      </c>
      <c r="J117" s="66"/>
      <c r="K117" s="61"/>
    </row>
    <row r="118" spans="1:11" ht="12.75">
      <c r="A118" s="74" t="s">
        <v>182</v>
      </c>
      <c r="B118" s="75" t="s">
        <v>184</v>
      </c>
      <c r="C118" s="64" t="s">
        <v>45</v>
      </c>
      <c r="D118" s="76">
        <v>18000</v>
      </c>
      <c r="E118" s="77"/>
      <c r="F118" s="77"/>
      <c r="G118" s="77"/>
      <c r="H118" s="65">
        <v>0.269</v>
      </c>
      <c r="I118" s="66">
        <f t="shared" si="2"/>
        <v>4842</v>
      </c>
      <c r="J118" s="66"/>
      <c r="K118" s="61"/>
    </row>
    <row r="119" spans="1:11" ht="12.75">
      <c r="A119" s="74" t="s">
        <v>185</v>
      </c>
      <c r="B119" s="75" t="s">
        <v>186</v>
      </c>
      <c r="C119" s="64" t="s">
        <v>45</v>
      </c>
      <c r="D119" s="76">
        <v>18000</v>
      </c>
      <c r="E119" s="77"/>
      <c r="F119" s="77"/>
      <c r="G119" s="77"/>
      <c r="H119" s="65">
        <v>3.436</v>
      </c>
      <c r="I119" s="66">
        <f t="shared" si="2"/>
        <v>61848</v>
      </c>
      <c r="J119" s="66"/>
      <c r="K119" s="61"/>
    </row>
    <row r="120" spans="1:11" ht="12.75">
      <c r="A120" s="74" t="s">
        <v>67</v>
      </c>
      <c r="B120" s="75" t="s">
        <v>187</v>
      </c>
      <c r="C120" s="64" t="s">
        <v>45</v>
      </c>
      <c r="D120" s="76">
        <v>18000</v>
      </c>
      <c r="E120" s="77"/>
      <c r="F120" s="77"/>
      <c r="G120" s="77"/>
      <c r="H120" s="65">
        <v>0.247</v>
      </c>
      <c r="I120" s="66">
        <f t="shared" si="2"/>
        <v>4446</v>
      </c>
      <c r="J120" s="66"/>
      <c r="K120" s="61"/>
    </row>
    <row r="121" spans="1:11" ht="12.75">
      <c r="A121" s="44" t="s">
        <v>73</v>
      </c>
      <c r="B121" s="43" t="s">
        <v>188</v>
      </c>
      <c r="C121" s="70" t="s">
        <v>45</v>
      </c>
      <c r="D121" s="76">
        <v>18000</v>
      </c>
      <c r="H121" s="46">
        <v>1.365</v>
      </c>
      <c r="I121" s="66">
        <f t="shared" si="2"/>
        <v>24570</v>
      </c>
      <c r="J121" s="47"/>
      <c r="K121" s="108">
        <v>24</v>
      </c>
    </row>
    <row r="122" spans="1:11" ht="12.75">
      <c r="A122" s="74" t="s">
        <v>182</v>
      </c>
      <c r="B122" s="75" t="s">
        <v>189</v>
      </c>
      <c r="C122" s="64" t="s">
        <v>45</v>
      </c>
      <c r="D122" s="76">
        <v>18000</v>
      </c>
      <c r="E122" s="77"/>
      <c r="F122" s="77"/>
      <c r="G122" s="77"/>
      <c r="H122" s="65">
        <v>0.27</v>
      </c>
      <c r="I122" s="66">
        <f t="shared" si="2"/>
        <v>4860</v>
      </c>
      <c r="J122" s="66"/>
      <c r="K122" s="61"/>
    </row>
    <row r="123" spans="1:11" ht="12.75">
      <c r="A123" s="44" t="s">
        <v>73</v>
      </c>
      <c r="B123" s="43" t="s">
        <v>190</v>
      </c>
      <c r="C123" s="70" t="s">
        <v>45</v>
      </c>
      <c r="D123" s="76">
        <v>18000</v>
      </c>
      <c r="H123" s="46">
        <v>0.642</v>
      </c>
      <c r="I123" s="66">
        <f t="shared" si="2"/>
        <v>11556</v>
      </c>
      <c r="J123" s="47"/>
      <c r="K123" s="108">
        <v>24</v>
      </c>
    </row>
    <row r="124" spans="1:11" ht="12.75">
      <c r="A124" s="44" t="s">
        <v>73</v>
      </c>
      <c r="B124" s="43" t="s">
        <v>191</v>
      </c>
      <c r="C124" s="70" t="s">
        <v>45</v>
      </c>
      <c r="D124" s="76">
        <v>18000</v>
      </c>
      <c r="H124" s="46">
        <v>0.245</v>
      </c>
      <c r="I124" s="66">
        <f t="shared" si="2"/>
        <v>4410</v>
      </c>
      <c r="J124" s="47"/>
      <c r="K124" s="108">
        <v>24</v>
      </c>
    </row>
    <row r="125" spans="1:11" ht="12.75">
      <c r="A125" s="74" t="s">
        <v>192</v>
      </c>
      <c r="B125" s="75" t="s">
        <v>193</v>
      </c>
      <c r="C125" s="64" t="s">
        <v>45</v>
      </c>
      <c r="D125" s="76">
        <v>18000</v>
      </c>
      <c r="E125" s="77"/>
      <c r="F125" s="77"/>
      <c r="G125" s="77"/>
      <c r="H125" s="65">
        <v>4.425</v>
      </c>
      <c r="I125" s="66">
        <f t="shared" si="2"/>
        <v>79650</v>
      </c>
      <c r="J125" s="66"/>
      <c r="K125" s="61"/>
    </row>
    <row r="126" spans="1:11" ht="12.75">
      <c r="A126" s="74" t="s">
        <v>194</v>
      </c>
      <c r="B126" s="75" t="s">
        <v>195</v>
      </c>
      <c r="C126" s="64" t="s">
        <v>45</v>
      </c>
      <c r="D126" s="76">
        <v>18000</v>
      </c>
      <c r="E126" s="77"/>
      <c r="F126" s="77"/>
      <c r="G126" s="77"/>
      <c r="H126" s="65">
        <v>1.315</v>
      </c>
      <c r="I126" s="66">
        <f t="shared" si="2"/>
        <v>23670</v>
      </c>
      <c r="J126" s="66"/>
      <c r="K126" s="61"/>
    </row>
    <row r="127" spans="1:11" ht="12.75">
      <c r="A127" s="74" t="s">
        <v>182</v>
      </c>
      <c r="B127" s="75" t="s">
        <v>196</v>
      </c>
      <c r="C127" s="64" t="s">
        <v>45</v>
      </c>
      <c r="D127" s="76">
        <v>18000</v>
      </c>
      <c r="E127" s="77"/>
      <c r="F127" s="77"/>
      <c r="G127" s="77"/>
      <c r="H127" s="65">
        <v>0.8</v>
      </c>
      <c r="I127" s="66">
        <f t="shared" si="2"/>
        <v>14400</v>
      </c>
      <c r="J127" s="66"/>
      <c r="K127" s="61"/>
    </row>
    <row r="128" spans="1:11" ht="12.75">
      <c r="A128" s="74" t="s">
        <v>67</v>
      </c>
      <c r="B128" s="75" t="s">
        <v>197</v>
      </c>
      <c r="C128" s="64" t="s">
        <v>45</v>
      </c>
      <c r="D128" s="76">
        <v>18000</v>
      </c>
      <c r="E128" s="77"/>
      <c r="F128" s="77"/>
      <c r="G128" s="77"/>
      <c r="H128" s="65">
        <v>0.5</v>
      </c>
      <c r="I128" s="66">
        <f t="shared" si="2"/>
        <v>9000</v>
      </c>
      <c r="J128" s="66"/>
      <c r="K128" s="61"/>
    </row>
    <row r="129" spans="1:11" ht="12.75">
      <c r="A129" s="44" t="s">
        <v>73</v>
      </c>
      <c r="B129" s="43" t="s">
        <v>198</v>
      </c>
      <c r="C129" s="70" t="s">
        <v>45</v>
      </c>
      <c r="D129" s="76">
        <v>18000</v>
      </c>
      <c r="H129" s="46">
        <v>5.77</v>
      </c>
      <c r="I129" s="66">
        <f t="shared" si="2"/>
        <v>103859.99999999999</v>
      </c>
      <c r="J129" s="47"/>
      <c r="K129" s="71">
        <v>23</v>
      </c>
    </row>
    <row r="130" spans="1:11" ht="12.75">
      <c r="A130" s="74" t="s">
        <v>194</v>
      </c>
      <c r="B130" s="75" t="s">
        <v>199</v>
      </c>
      <c r="C130" s="64" t="s">
        <v>45</v>
      </c>
      <c r="D130" s="76">
        <v>18000</v>
      </c>
      <c r="E130" s="77"/>
      <c r="F130" s="77"/>
      <c r="G130" s="77"/>
      <c r="H130" s="65">
        <v>0.804</v>
      </c>
      <c r="I130" s="66">
        <f t="shared" si="2"/>
        <v>14472</v>
      </c>
      <c r="J130" s="66"/>
      <c r="K130" s="61"/>
    </row>
    <row r="131" spans="1:11" ht="12.75">
      <c r="A131" s="74" t="s">
        <v>67</v>
      </c>
      <c r="B131" s="75" t="s">
        <v>200</v>
      </c>
      <c r="C131" s="64" t="s">
        <v>45</v>
      </c>
      <c r="D131" s="76">
        <v>18000</v>
      </c>
      <c r="E131" s="77"/>
      <c r="F131" s="77"/>
      <c r="G131" s="77"/>
      <c r="H131" s="65">
        <v>0.18399999999999997</v>
      </c>
      <c r="I131" s="66">
        <f t="shared" si="2"/>
        <v>3311.9999999999995</v>
      </c>
      <c r="J131" s="66"/>
      <c r="K131" s="61"/>
    </row>
    <row r="132" spans="1:11" ht="12.75">
      <c r="A132" s="74" t="s">
        <v>50</v>
      </c>
      <c r="B132" s="75" t="s">
        <v>201</v>
      </c>
      <c r="C132" s="64" t="s">
        <v>45</v>
      </c>
      <c r="D132" s="76">
        <v>18000</v>
      </c>
      <c r="E132" s="77"/>
      <c r="F132" s="77"/>
      <c r="G132" s="77"/>
      <c r="H132" s="65">
        <v>1.086</v>
      </c>
      <c r="I132" s="66">
        <f t="shared" si="2"/>
        <v>19548</v>
      </c>
      <c r="J132" s="66"/>
      <c r="K132" s="61"/>
    </row>
    <row r="133" spans="1:11" ht="12.75">
      <c r="A133" s="44" t="s">
        <v>202</v>
      </c>
      <c r="B133" s="43" t="s">
        <v>203</v>
      </c>
      <c r="C133" s="70" t="s">
        <v>45</v>
      </c>
      <c r="D133" s="76">
        <v>18000</v>
      </c>
      <c r="H133" s="46">
        <v>0.18</v>
      </c>
      <c r="I133" s="66">
        <f t="shared" si="2"/>
        <v>3240</v>
      </c>
      <c r="J133" s="47"/>
      <c r="K133" s="108">
        <v>24</v>
      </c>
    </row>
    <row r="134" spans="3:11" ht="12.75">
      <c r="C134" s="70"/>
      <c r="I134" s="66"/>
      <c r="J134" s="68"/>
      <c r="K134" s="123"/>
    </row>
    <row r="135" spans="1:11" ht="15">
      <c r="A135" s="69" t="s">
        <v>204</v>
      </c>
      <c r="C135" s="70"/>
      <c r="I135" s="66"/>
      <c r="J135" s="47"/>
      <c r="K135" s="61"/>
    </row>
    <row r="136" spans="1:11" ht="12.75">
      <c r="A136" s="44" t="s">
        <v>205</v>
      </c>
      <c r="B136" s="43" t="s">
        <v>206</v>
      </c>
      <c r="C136" s="70" t="s">
        <v>45</v>
      </c>
      <c r="D136" s="45">
        <v>29000</v>
      </c>
      <c r="H136" s="46">
        <v>2.263</v>
      </c>
      <c r="I136" s="66">
        <f t="shared" si="2"/>
        <v>65627</v>
      </c>
      <c r="J136" s="47"/>
      <c r="K136" s="108">
        <v>24</v>
      </c>
    </row>
    <row r="137" spans="1:11" ht="12.75">
      <c r="A137" s="44" t="s">
        <v>205</v>
      </c>
      <c r="B137" s="43" t="s">
        <v>207</v>
      </c>
      <c r="C137" s="70" t="s">
        <v>45</v>
      </c>
      <c r="D137" s="45">
        <v>29000</v>
      </c>
      <c r="H137" s="46">
        <v>0.536</v>
      </c>
      <c r="I137" s="66">
        <f t="shared" si="2"/>
        <v>15544.000000000002</v>
      </c>
      <c r="J137" s="47"/>
      <c r="K137" s="108">
        <v>24</v>
      </c>
    </row>
    <row r="138" spans="1:11" ht="12.75">
      <c r="A138" s="44" t="s">
        <v>208</v>
      </c>
      <c r="B138" s="43" t="s">
        <v>209</v>
      </c>
      <c r="C138" s="70" t="s">
        <v>45</v>
      </c>
      <c r="D138" s="45">
        <v>28000</v>
      </c>
      <c r="H138" s="46">
        <v>1.025</v>
      </c>
      <c r="I138" s="66">
        <f t="shared" si="2"/>
        <v>28699.999999999996</v>
      </c>
      <c r="J138" s="47"/>
      <c r="K138" s="108">
        <v>24</v>
      </c>
    </row>
    <row r="139" spans="1:11" ht="12.75">
      <c r="A139" s="44" t="s">
        <v>210</v>
      </c>
      <c r="B139" s="43" t="s">
        <v>211</v>
      </c>
      <c r="C139" s="70" t="s">
        <v>45</v>
      </c>
      <c r="D139" s="45">
        <v>30000</v>
      </c>
      <c r="H139" s="46">
        <v>0.425</v>
      </c>
      <c r="I139" s="66">
        <f t="shared" si="2"/>
        <v>12750</v>
      </c>
      <c r="J139" s="47"/>
      <c r="K139" s="108">
        <v>24</v>
      </c>
    </row>
    <row r="140" spans="1:11" ht="12.75">
      <c r="A140" s="44" t="s">
        <v>212</v>
      </c>
      <c r="B140" s="43" t="s">
        <v>209</v>
      </c>
      <c r="C140" s="70" t="s">
        <v>45</v>
      </c>
      <c r="D140" s="45">
        <v>30000</v>
      </c>
      <c r="H140" s="46">
        <v>5.555</v>
      </c>
      <c r="I140" s="66">
        <f t="shared" si="2"/>
        <v>166650</v>
      </c>
      <c r="J140" s="47"/>
      <c r="K140" s="108">
        <v>24</v>
      </c>
    </row>
    <row r="141" spans="1:11" ht="12.75">
      <c r="A141" s="44" t="s">
        <v>213</v>
      </c>
      <c r="B141" s="43" t="s">
        <v>214</v>
      </c>
      <c r="C141" s="70" t="s">
        <v>45</v>
      </c>
      <c r="D141" s="45">
        <v>26000</v>
      </c>
      <c r="H141" s="46">
        <v>1.275</v>
      </c>
      <c r="I141" s="66">
        <f t="shared" si="2"/>
        <v>33150</v>
      </c>
      <c r="J141" s="47"/>
      <c r="K141" s="108">
        <v>24</v>
      </c>
    </row>
    <row r="142" spans="1:11" ht="12.75">
      <c r="A142" s="44" t="s">
        <v>215</v>
      </c>
      <c r="B142" s="43" t="s">
        <v>216</v>
      </c>
      <c r="C142" s="70" t="s">
        <v>45</v>
      </c>
      <c r="D142" s="45">
        <v>28000</v>
      </c>
      <c r="H142" s="46">
        <v>0.48</v>
      </c>
      <c r="I142" s="66">
        <f t="shared" si="2"/>
        <v>13440</v>
      </c>
      <c r="J142" s="47"/>
      <c r="K142" s="108">
        <v>24</v>
      </c>
    </row>
    <row r="143" spans="1:11" ht="12.75">
      <c r="A143" s="44" t="s">
        <v>217</v>
      </c>
      <c r="B143" s="43" t="s">
        <v>218</v>
      </c>
      <c r="C143" s="70" t="s">
        <v>45</v>
      </c>
      <c r="D143" s="45">
        <v>30000</v>
      </c>
      <c r="H143" s="46">
        <v>1.625</v>
      </c>
      <c r="I143" s="66">
        <f t="shared" si="2"/>
        <v>48750</v>
      </c>
      <c r="J143" s="47"/>
      <c r="K143" s="108">
        <v>24</v>
      </c>
    </row>
    <row r="144" spans="1:11" ht="12.75">
      <c r="A144" s="44" t="s">
        <v>217</v>
      </c>
      <c r="B144" s="43" t="s">
        <v>219</v>
      </c>
      <c r="C144" s="70" t="s">
        <v>45</v>
      </c>
      <c r="D144" s="45">
        <v>30000</v>
      </c>
      <c r="H144" s="46">
        <v>0.996</v>
      </c>
      <c r="I144" s="66">
        <f t="shared" si="2"/>
        <v>29880</v>
      </c>
      <c r="J144" s="47"/>
      <c r="K144" s="108">
        <v>24</v>
      </c>
    </row>
    <row r="145" spans="1:11" ht="12.75">
      <c r="A145" s="44" t="s">
        <v>210</v>
      </c>
      <c r="B145" s="43" t="s">
        <v>214</v>
      </c>
      <c r="C145" s="70" t="s">
        <v>45</v>
      </c>
      <c r="D145" s="45">
        <v>30000</v>
      </c>
      <c r="H145" s="46">
        <v>1.22</v>
      </c>
      <c r="I145" s="66">
        <f t="shared" si="2"/>
        <v>36600</v>
      </c>
      <c r="J145" s="47"/>
      <c r="K145" s="108">
        <v>24</v>
      </c>
    </row>
    <row r="146" spans="1:11" ht="12.75">
      <c r="A146" s="44" t="s">
        <v>220</v>
      </c>
      <c r="B146" s="43" t="s">
        <v>211</v>
      </c>
      <c r="C146" s="70" t="s">
        <v>45</v>
      </c>
      <c r="D146" s="45">
        <v>30000</v>
      </c>
      <c r="H146" s="46">
        <v>1.046</v>
      </c>
      <c r="I146" s="66">
        <f t="shared" si="2"/>
        <v>31380</v>
      </c>
      <c r="J146" s="47"/>
      <c r="K146" s="108">
        <v>24</v>
      </c>
    </row>
    <row r="147" spans="1:11" ht="12.75">
      <c r="A147" s="44" t="s">
        <v>221</v>
      </c>
      <c r="B147" s="43" t="s">
        <v>222</v>
      </c>
      <c r="C147" s="70" t="s">
        <v>45</v>
      </c>
      <c r="D147" s="45">
        <v>30000</v>
      </c>
      <c r="H147" s="46">
        <v>0.85</v>
      </c>
      <c r="I147" s="66">
        <f t="shared" si="2"/>
        <v>25500</v>
      </c>
      <c r="J147" s="47"/>
      <c r="K147" s="108">
        <v>24</v>
      </c>
    </row>
    <row r="148" spans="1:11" ht="12.75">
      <c r="A148" s="44" t="s">
        <v>210</v>
      </c>
      <c r="B148" s="43" t="s">
        <v>223</v>
      </c>
      <c r="C148" s="70" t="s">
        <v>45</v>
      </c>
      <c r="D148" s="45">
        <v>30000</v>
      </c>
      <c r="H148" s="46">
        <v>0.422</v>
      </c>
      <c r="I148" s="66">
        <f t="shared" si="2"/>
        <v>12660</v>
      </c>
      <c r="J148" s="47"/>
      <c r="K148" s="108">
        <v>24</v>
      </c>
    </row>
    <row r="149" spans="1:11" ht="12.75">
      <c r="A149" s="44" t="s">
        <v>224</v>
      </c>
      <c r="B149" s="43" t="s">
        <v>225</v>
      </c>
      <c r="C149" s="70" t="s">
        <v>45</v>
      </c>
      <c r="D149" s="45">
        <v>30000</v>
      </c>
      <c r="H149" s="46">
        <v>0.25</v>
      </c>
      <c r="I149" s="66">
        <f t="shared" si="2"/>
        <v>7500</v>
      </c>
      <c r="J149" s="47"/>
      <c r="K149" s="108">
        <v>24</v>
      </c>
    </row>
    <row r="150" spans="8:11" ht="12.75">
      <c r="H150" s="59">
        <f>SUM(H136:H149)</f>
        <v>17.968000000000004</v>
      </c>
      <c r="I150" s="60"/>
      <c r="J150" s="47"/>
      <c r="K150" s="124"/>
    </row>
    <row r="151" spans="10:11" ht="12.75">
      <c r="J151" s="47"/>
      <c r="K151" s="124"/>
    </row>
    <row r="152" spans="10:11" ht="12.75">
      <c r="J152" s="47"/>
      <c r="K152" s="124"/>
    </row>
    <row r="153" spans="10:11" ht="12.75">
      <c r="J153" s="47"/>
      <c r="K153" s="124"/>
    </row>
    <row r="154" spans="10:11" ht="12.75">
      <c r="J154" s="47"/>
      <c r="K154" s="124"/>
    </row>
    <row r="155" spans="10:11" ht="12.75">
      <c r="J155" s="47"/>
      <c r="K155" s="124"/>
    </row>
    <row r="156" spans="10:11" ht="12.75">
      <c r="J156" s="47"/>
      <c r="K156" s="124"/>
    </row>
    <row r="157" spans="10:11" ht="12.75">
      <c r="J157" s="47"/>
      <c r="K157" s="124"/>
    </row>
    <row r="158" spans="10:11" ht="12.75">
      <c r="J158" s="47"/>
      <c r="K158" s="124"/>
    </row>
    <row r="159" spans="10:11" ht="12.75">
      <c r="J159" s="47"/>
      <c r="K159" s="124"/>
    </row>
    <row r="160" spans="10:11" ht="12.75">
      <c r="J160" s="47"/>
      <c r="K160" s="124"/>
    </row>
    <row r="161" spans="10:11" ht="12.75">
      <c r="J161" s="47"/>
      <c r="K161" s="124"/>
    </row>
    <row r="162" spans="10:11" ht="12.75">
      <c r="J162" s="47"/>
      <c r="K162" s="124"/>
    </row>
    <row r="163" spans="10:11" ht="12.75">
      <c r="J163" s="47"/>
      <c r="K163" s="124"/>
    </row>
    <row r="164" spans="10:11" ht="12.75">
      <c r="J164" s="47"/>
      <c r="K164" s="124"/>
    </row>
    <row r="165" spans="10:11" ht="12.75">
      <c r="J165" s="47"/>
      <c r="K165" s="124"/>
    </row>
    <row r="166" spans="10:11" ht="12.75">
      <c r="J166" s="47"/>
      <c r="K166" s="124"/>
    </row>
    <row r="167" spans="10:11" ht="12.75">
      <c r="J167" s="47"/>
      <c r="K167" s="124"/>
    </row>
    <row r="168" spans="10:11" ht="12.75">
      <c r="J168" s="47"/>
      <c r="K168" s="124"/>
    </row>
    <row r="169" spans="10:11" ht="12.75">
      <c r="J169" s="47"/>
      <c r="K169" s="124"/>
    </row>
    <row r="170" spans="10:11" ht="12.75">
      <c r="J170" s="47"/>
      <c r="K170" s="124"/>
    </row>
    <row r="171" spans="10:11" ht="12.75">
      <c r="J171" s="47"/>
      <c r="K171" s="124"/>
    </row>
    <row r="172" spans="10:11" ht="12.75">
      <c r="J172" s="47"/>
      <c r="K172" s="124"/>
    </row>
    <row r="173" spans="10:11" ht="12.75">
      <c r="J173" s="47"/>
      <c r="K173" s="124"/>
    </row>
    <row r="174" spans="10:11" ht="12.75">
      <c r="J174" s="47"/>
      <c r="K174" s="124"/>
    </row>
    <row r="175" spans="10:11" ht="12.75">
      <c r="J175" s="47"/>
      <c r="K175" s="124"/>
    </row>
    <row r="176" spans="10:11" ht="12.75">
      <c r="J176" s="47"/>
      <c r="K176" s="124"/>
    </row>
    <row r="177" spans="10:11" ht="12.75">
      <c r="J177" s="47"/>
      <c r="K177" s="124"/>
    </row>
    <row r="178" spans="10:11" ht="12.75">
      <c r="J178" s="47"/>
      <c r="K178" s="124"/>
    </row>
    <row r="179" spans="10:11" ht="12.75">
      <c r="J179" s="47"/>
      <c r="K179" s="124"/>
    </row>
    <row r="180" spans="10:11" ht="12.75">
      <c r="J180" s="47"/>
      <c r="K180" s="124"/>
    </row>
    <row r="181" spans="10:11" ht="12.75">
      <c r="J181" s="47"/>
      <c r="K181" s="124"/>
    </row>
    <row r="182" spans="10:11" ht="12.75">
      <c r="J182" s="47"/>
      <c r="K182" s="124"/>
    </row>
    <row r="183" spans="10:11" ht="12.75">
      <c r="J183" s="47"/>
      <c r="K183" s="124"/>
    </row>
    <row r="184" spans="10:11" ht="12.75">
      <c r="J184" s="47"/>
      <c r="K184" s="124"/>
    </row>
    <row r="185" spans="10:11" ht="12.75">
      <c r="J185" s="47"/>
      <c r="K185" s="124"/>
    </row>
    <row r="186" spans="10:11" ht="12.75">
      <c r="J186" s="47"/>
      <c r="K186" s="124"/>
    </row>
    <row r="187" spans="10:11" ht="12.75">
      <c r="J187" s="47"/>
      <c r="K187" s="124"/>
    </row>
    <row r="188" spans="10:11" ht="12.75">
      <c r="J188" s="47"/>
      <c r="K188" s="124"/>
    </row>
    <row r="189" spans="10:11" ht="12.75">
      <c r="J189" s="47"/>
      <c r="K189" s="124"/>
    </row>
    <row r="190" spans="10:11" ht="12.75">
      <c r="J190" s="47"/>
      <c r="K190" s="124"/>
    </row>
    <row r="191" spans="10:11" ht="12.75">
      <c r="J191" s="47"/>
      <c r="K191" s="124"/>
    </row>
    <row r="192" spans="10:11" ht="12.75">
      <c r="J192" s="47"/>
      <c r="K192" s="124"/>
    </row>
    <row r="193" spans="10:11" ht="12.75">
      <c r="J193" s="47"/>
      <c r="K193" s="124"/>
    </row>
    <row r="194" spans="10:11" ht="12.75">
      <c r="J194" s="47"/>
      <c r="K194" s="124"/>
    </row>
    <row r="195" spans="10:11" ht="12.75">
      <c r="J195" s="47"/>
      <c r="K195" s="124"/>
    </row>
    <row r="196" spans="10:11" ht="12.75">
      <c r="J196" s="47"/>
      <c r="K196" s="124"/>
    </row>
    <row r="197" spans="10:11" ht="12.75">
      <c r="J197" s="47"/>
      <c r="K197" s="124"/>
    </row>
    <row r="198" spans="10:11" ht="12.75">
      <c r="J198" s="47"/>
      <c r="K198" s="124"/>
    </row>
    <row r="199" spans="10:11" ht="12.75">
      <c r="J199" s="47"/>
      <c r="K199" s="124"/>
    </row>
    <row r="200" spans="10:11" ht="12.75">
      <c r="J200" s="47"/>
      <c r="K200" s="124"/>
    </row>
    <row r="201" spans="10:11" ht="12.75">
      <c r="J201" s="47"/>
      <c r="K201" s="124"/>
    </row>
    <row r="202" spans="10:11" ht="12.75">
      <c r="J202" s="47"/>
      <c r="K202" s="124"/>
    </row>
    <row r="203" spans="10:11" ht="12.75">
      <c r="J203" s="47"/>
      <c r="K203" s="124"/>
    </row>
    <row r="204" spans="10:11" ht="12.75">
      <c r="J204" s="47"/>
      <c r="K204" s="124"/>
    </row>
    <row r="205" spans="10:11" ht="12.75">
      <c r="J205" s="47"/>
      <c r="K205" s="124"/>
    </row>
    <row r="206" spans="10:11" ht="12.75">
      <c r="J206" s="47"/>
      <c r="K206" s="124"/>
    </row>
    <row r="207" spans="10:11" ht="12.75">
      <c r="J207" s="47"/>
      <c r="K207" s="124"/>
    </row>
    <row r="208" spans="10:11" ht="12.75">
      <c r="J208" s="47"/>
      <c r="K208" s="124"/>
    </row>
    <row r="209" spans="10:11" ht="12.75">
      <c r="J209" s="47"/>
      <c r="K209" s="124"/>
    </row>
    <row r="210" spans="10:11" ht="12.75">
      <c r="J210" s="47"/>
      <c r="K210" s="124"/>
    </row>
    <row r="211" spans="10:11" ht="12.75">
      <c r="J211" s="47"/>
      <c r="K211" s="124"/>
    </row>
    <row r="212" spans="10:11" ht="12.75">
      <c r="J212" s="47"/>
      <c r="K212" s="124"/>
    </row>
    <row r="213" spans="10:11" ht="12.75">
      <c r="J213" s="47"/>
      <c r="K213" s="124"/>
    </row>
    <row r="214" spans="10:11" ht="12.75">
      <c r="J214" s="47"/>
      <c r="K214" s="124"/>
    </row>
    <row r="215" spans="10:11" ht="12.75">
      <c r="J215" s="47"/>
      <c r="K215" s="124"/>
    </row>
    <row r="216" spans="10:11" ht="12.75">
      <c r="J216" s="47"/>
      <c r="K216" s="124"/>
    </row>
    <row r="217" spans="10:11" ht="12.75">
      <c r="J217" s="47"/>
      <c r="K217" s="124"/>
    </row>
    <row r="218" spans="10:11" ht="12.75">
      <c r="J218" s="47"/>
      <c r="K218" s="124"/>
    </row>
    <row r="219" spans="10:11" ht="12.75">
      <c r="J219" s="47"/>
      <c r="K219" s="124"/>
    </row>
    <row r="220" spans="10:11" ht="12.75">
      <c r="J220" s="47"/>
      <c r="K220" s="124"/>
    </row>
    <row r="221" spans="10:11" ht="12.75">
      <c r="J221" s="47"/>
      <c r="K221" s="124"/>
    </row>
    <row r="222" spans="10:11" ht="12.75">
      <c r="J222" s="47"/>
      <c r="K222" s="124"/>
    </row>
    <row r="223" spans="10:11" ht="12.75">
      <c r="J223" s="47"/>
      <c r="K223" s="124"/>
    </row>
    <row r="224" spans="10:11" ht="12.75">
      <c r="J224" s="47"/>
      <c r="K224" s="124"/>
    </row>
    <row r="225" spans="10:11" ht="12.75">
      <c r="J225" s="47"/>
      <c r="K225" s="124"/>
    </row>
    <row r="226" spans="10:11" ht="12.75">
      <c r="J226" s="47"/>
      <c r="K226" s="124"/>
    </row>
    <row r="227" spans="10:11" ht="12.75">
      <c r="J227" s="47"/>
      <c r="K227" s="124"/>
    </row>
    <row r="228" spans="10:11" ht="12.75">
      <c r="J228" s="47"/>
      <c r="K228" s="124"/>
    </row>
    <row r="229" spans="10:11" ht="12.75">
      <c r="J229" s="47"/>
      <c r="K229" s="124"/>
    </row>
    <row r="230" spans="10:11" ht="12.75">
      <c r="J230" s="47"/>
      <c r="K230" s="124"/>
    </row>
    <row r="231" spans="10:11" ht="12.75">
      <c r="J231" s="47"/>
      <c r="K231" s="124"/>
    </row>
    <row r="232" spans="10:11" ht="12.75">
      <c r="J232" s="47"/>
      <c r="K232" s="124"/>
    </row>
    <row r="233" spans="10:11" ht="12.75">
      <c r="J233" s="47"/>
      <c r="K233" s="124"/>
    </row>
    <row r="234" spans="10:11" ht="12.75">
      <c r="J234" s="47"/>
      <c r="K234" s="124"/>
    </row>
    <row r="235" spans="10:11" ht="12.75">
      <c r="J235" s="47"/>
      <c r="K235" s="124"/>
    </row>
    <row r="236" spans="10:11" ht="12.75">
      <c r="J236" s="47"/>
      <c r="K236" s="124"/>
    </row>
    <row r="237" spans="10:11" ht="12.75">
      <c r="J237" s="47"/>
      <c r="K237" s="124"/>
    </row>
    <row r="238" spans="10:11" ht="12.75">
      <c r="J238" s="47"/>
      <c r="K238" s="124"/>
    </row>
    <row r="239" spans="10:11" ht="12.75">
      <c r="J239" s="47"/>
      <c r="K239" s="124"/>
    </row>
    <row r="240" spans="10:11" ht="12.75">
      <c r="J240" s="47"/>
      <c r="K240" s="124"/>
    </row>
    <row r="241" spans="10:11" ht="12.75">
      <c r="J241" s="47"/>
      <c r="K241" s="124"/>
    </row>
    <row r="242" spans="10:11" ht="12.75">
      <c r="J242" s="47"/>
      <c r="K242" s="124"/>
    </row>
    <row r="243" spans="10:11" ht="12.75">
      <c r="J243" s="47"/>
      <c r="K243" s="124"/>
    </row>
    <row r="244" spans="10:11" ht="12.75">
      <c r="J244" s="47"/>
      <c r="K244" s="124"/>
    </row>
    <row r="245" spans="10:11" ht="12.75">
      <c r="J245" s="47"/>
      <c r="K245" s="124"/>
    </row>
    <row r="246" spans="10:11" ht="12.75">
      <c r="J246" s="47"/>
      <c r="K246" s="124"/>
    </row>
    <row r="247" spans="10:11" ht="12.75">
      <c r="J247" s="47"/>
      <c r="K247" s="124"/>
    </row>
    <row r="248" spans="10:11" ht="12.75">
      <c r="J248" s="47"/>
      <c r="K248" s="124"/>
    </row>
    <row r="249" spans="10:11" ht="12.75">
      <c r="J249" s="47"/>
      <c r="K249" s="124"/>
    </row>
    <row r="250" spans="10:11" ht="12.75">
      <c r="J250" s="47"/>
      <c r="K250" s="124"/>
    </row>
    <row r="251" spans="10:11" ht="12.75">
      <c r="J251" s="47"/>
      <c r="K251" s="124"/>
    </row>
    <row r="252" spans="10:11" ht="12.75">
      <c r="J252" s="47"/>
      <c r="K252" s="124"/>
    </row>
    <row r="253" spans="10:11" ht="12.75">
      <c r="J253" s="47"/>
      <c r="K253" s="124"/>
    </row>
    <row r="254" spans="10:11" ht="12.75">
      <c r="J254" s="47"/>
      <c r="K254" s="124"/>
    </row>
    <row r="255" spans="10:11" ht="12.75">
      <c r="J255" s="47"/>
      <c r="K255" s="124"/>
    </row>
    <row r="256" spans="10:11" ht="12.75">
      <c r="J256" s="47"/>
      <c r="K256" s="124"/>
    </row>
    <row r="257" spans="10:11" ht="12.75">
      <c r="J257" s="47"/>
      <c r="K257" s="124"/>
    </row>
    <row r="258" spans="10:11" ht="12.75">
      <c r="J258" s="47"/>
      <c r="K258" s="124"/>
    </row>
    <row r="259" spans="10:11" ht="12.75">
      <c r="J259" s="47"/>
      <c r="K259" s="124"/>
    </row>
    <row r="260" spans="10:11" ht="12.75">
      <c r="J260" s="47"/>
      <c r="K260" s="124"/>
    </row>
    <row r="261" spans="10:11" ht="12.75">
      <c r="J261" s="47"/>
      <c r="K261" s="124"/>
    </row>
    <row r="262" spans="10:11" ht="12.75">
      <c r="J262" s="47"/>
      <c r="K262" s="124"/>
    </row>
    <row r="263" spans="10:11" ht="12.75">
      <c r="J263" s="47"/>
      <c r="K263" s="124"/>
    </row>
    <row r="264" spans="10:11" ht="12.75">
      <c r="J264" s="47"/>
      <c r="K264" s="124"/>
    </row>
    <row r="265" spans="10:11" ht="12.75">
      <c r="J265" s="47"/>
      <c r="K265" s="124"/>
    </row>
    <row r="266" spans="10:11" ht="12.75">
      <c r="J266" s="47"/>
      <c r="K266" s="124"/>
    </row>
    <row r="267" spans="10:11" ht="12.75">
      <c r="J267" s="47"/>
      <c r="K267" s="124"/>
    </row>
    <row r="268" spans="10:11" ht="12.75">
      <c r="J268" s="47"/>
      <c r="K268" s="124"/>
    </row>
    <row r="269" spans="10:11" ht="12.75">
      <c r="J269" s="47"/>
      <c r="K269" s="124"/>
    </row>
    <row r="270" spans="10:11" ht="12.75">
      <c r="J270" s="47"/>
      <c r="K270" s="124"/>
    </row>
    <row r="271" spans="10:11" ht="12.75">
      <c r="J271" s="47"/>
      <c r="K271" s="124"/>
    </row>
    <row r="272" spans="10:11" ht="12.75">
      <c r="J272" s="47"/>
      <c r="K272" s="124"/>
    </row>
    <row r="273" spans="10:11" ht="12.75">
      <c r="J273" s="47"/>
      <c r="K273" s="124"/>
    </row>
    <row r="274" spans="10:11" ht="12.75">
      <c r="J274" s="47"/>
      <c r="K274" s="124"/>
    </row>
    <row r="275" spans="10:11" ht="12.75">
      <c r="J275" s="47"/>
      <c r="K275" s="124"/>
    </row>
    <row r="276" spans="10:11" ht="12.75">
      <c r="J276" s="47"/>
      <c r="K276" s="124"/>
    </row>
    <row r="277" spans="10:11" ht="12.75">
      <c r="J277" s="47"/>
      <c r="K277" s="124"/>
    </row>
    <row r="278" spans="10:11" ht="12.75">
      <c r="J278" s="47"/>
      <c r="K278" s="124"/>
    </row>
    <row r="279" spans="10:11" ht="12.75">
      <c r="J279" s="47"/>
      <c r="K279" s="124"/>
    </row>
    <row r="280" spans="10:11" ht="12.75">
      <c r="J280" s="47"/>
      <c r="K280" s="124"/>
    </row>
    <row r="281" spans="10:11" ht="12.75">
      <c r="J281" s="47"/>
      <c r="K281" s="124"/>
    </row>
    <row r="282" spans="10:11" ht="12.75">
      <c r="J282" s="47"/>
      <c r="K282" s="124"/>
    </row>
    <row r="283" spans="10:11" ht="12.75">
      <c r="J283" s="47"/>
      <c r="K283" s="124"/>
    </row>
    <row r="284" spans="10:11" ht="12.75">
      <c r="J284" s="47"/>
      <c r="K284" s="124"/>
    </row>
    <row r="285" spans="10:11" ht="12.75">
      <c r="J285" s="47"/>
      <c r="K285" s="124"/>
    </row>
    <row r="286" spans="10:11" ht="12.75">
      <c r="J286" s="47"/>
      <c r="K286" s="124"/>
    </row>
    <row r="287" spans="10:11" ht="12.75">
      <c r="J287" s="47"/>
      <c r="K287" s="124"/>
    </row>
    <row r="288" spans="10:11" ht="12.75">
      <c r="J288" s="47"/>
      <c r="K288" s="124"/>
    </row>
    <row r="289" spans="10:11" ht="12.75">
      <c r="J289" s="47"/>
      <c r="K289" s="124"/>
    </row>
    <row r="290" spans="10:11" ht="12.75">
      <c r="J290" s="47"/>
      <c r="K290" s="124"/>
    </row>
    <row r="291" spans="10:11" ht="12.75">
      <c r="J291" s="47"/>
      <c r="K291" s="124"/>
    </row>
    <row r="292" spans="10:11" ht="12.75">
      <c r="J292" s="47"/>
      <c r="K292" s="124"/>
    </row>
    <row r="293" spans="10:11" ht="12.75">
      <c r="J293" s="47"/>
      <c r="K293" s="124"/>
    </row>
    <row r="294" spans="10:11" ht="12.75">
      <c r="J294" s="47"/>
      <c r="K294" s="124"/>
    </row>
    <row r="295" spans="10:11" ht="12.75">
      <c r="J295" s="47"/>
      <c r="K295" s="124"/>
    </row>
    <row r="296" spans="10:11" ht="12.75">
      <c r="J296" s="47"/>
      <c r="K296" s="124"/>
    </row>
    <row r="297" spans="10:11" ht="12.75">
      <c r="J297" s="47"/>
      <c r="K297" s="124"/>
    </row>
    <row r="298" spans="10:11" ht="12.75">
      <c r="J298" s="47"/>
      <c r="K298" s="124"/>
    </row>
    <row r="299" spans="10:11" ht="12.75">
      <c r="J299" s="47"/>
      <c r="K299" s="124"/>
    </row>
    <row r="300" spans="10:11" ht="12.75">
      <c r="J300" s="47"/>
      <c r="K300" s="124"/>
    </row>
    <row r="301" spans="10:11" ht="12.75">
      <c r="J301" s="47"/>
      <c r="K301" s="124"/>
    </row>
    <row r="302" spans="10:11" ht="12.75">
      <c r="J302" s="47"/>
      <c r="K302" s="124"/>
    </row>
    <row r="303" spans="10:11" ht="12.75">
      <c r="J303" s="47"/>
      <c r="K303" s="124"/>
    </row>
    <row r="304" spans="10:11" ht="12.75">
      <c r="J304" s="47"/>
      <c r="K304" s="124"/>
    </row>
    <row r="305" spans="10:11" ht="12.75">
      <c r="J305" s="47"/>
      <c r="K305" s="124"/>
    </row>
    <row r="306" spans="10:11" ht="12.75">
      <c r="J306" s="47"/>
      <c r="K306" s="124"/>
    </row>
    <row r="307" spans="10:11" ht="12.75">
      <c r="J307" s="47"/>
      <c r="K307" s="124"/>
    </row>
    <row r="308" spans="10:11" ht="12.75">
      <c r="J308" s="47"/>
      <c r="K308" s="124"/>
    </row>
    <row r="309" spans="10:11" ht="12.75">
      <c r="J309" s="47"/>
      <c r="K309" s="124"/>
    </row>
    <row r="310" spans="10:11" ht="12.75">
      <c r="J310" s="47"/>
      <c r="K310" s="124"/>
    </row>
    <row r="311" spans="10:11" ht="12.75">
      <c r="J311" s="47"/>
      <c r="K311" s="124"/>
    </row>
    <row r="312" spans="10:11" ht="12.75">
      <c r="J312" s="47"/>
      <c r="K312" s="124"/>
    </row>
    <row r="313" spans="10:11" ht="12.75">
      <c r="J313" s="47"/>
      <c r="K313" s="124"/>
    </row>
    <row r="314" spans="10:11" ht="12.75">
      <c r="J314" s="47"/>
      <c r="K314" s="124"/>
    </row>
    <row r="315" spans="10:11" ht="12.75">
      <c r="J315" s="47"/>
      <c r="K315" s="124"/>
    </row>
    <row r="316" spans="10:11" ht="12.75">
      <c r="J316" s="47"/>
      <c r="K316" s="124"/>
    </row>
    <row r="317" spans="10:11" ht="12.75">
      <c r="J317" s="47"/>
      <c r="K317" s="124"/>
    </row>
    <row r="318" spans="10:11" ht="12.75">
      <c r="J318" s="47"/>
      <c r="K318" s="124"/>
    </row>
    <row r="319" spans="10:11" ht="12.75">
      <c r="J319" s="47"/>
      <c r="K319" s="124"/>
    </row>
    <row r="320" spans="10:11" ht="12.75">
      <c r="J320" s="47"/>
      <c r="K320" s="124"/>
    </row>
    <row r="321" spans="10:11" ht="12.75">
      <c r="J321" s="47"/>
      <c r="K321" s="124"/>
    </row>
    <row r="322" spans="10:11" ht="12.75">
      <c r="J322" s="47"/>
      <c r="K322" s="124"/>
    </row>
    <row r="323" spans="10:11" ht="12.75">
      <c r="J323" s="47"/>
      <c r="K323" s="124"/>
    </row>
    <row r="324" spans="10:11" ht="12.75">
      <c r="J324" s="47"/>
      <c r="K324" s="124"/>
    </row>
    <row r="325" spans="10:11" ht="12.75">
      <c r="J325" s="47"/>
      <c r="K325" s="124"/>
    </row>
    <row r="326" spans="10:11" ht="12.75">
      <c r="J326" s="47"/>
      <c r="K326" s="124"/>
    </row>
    <row r="327" spans="10:11" ht="12.75">
      <c r="J327" s="47"/>
      <c r="K327" s="124"/>
    </row>
    <row r="328" spans="10:11" ht="12.75">
      <c r="J328" s="47"/>
      <c r="K328" s="124"/>
    </row>
    <row r="329" spans="10:11" ht="12.75">
      <c r="J329" s="47"/>
      <c r="K329" s="124"/>
    </row>
    <row r="330" spans="10:11" ht="12.75">
      <c r="J330" s="47"/>
      <c r="K330" s="124"/>
    </row>
    <row r="331" spans="10:11" ht="12.75">
      <c r="J331" s="47"/>
      <c r="K331" s="124"/>
    </row>
    <row r="332" spans="10:11" ht="12.75">
      <c r="J332" s="47"/>
      <c r="K332" s="124"/>
    </row>
    <row r="333" spans="10:11" ht="12.75">
      <c r="J333" s="47"/>
      <c r="K333" s="124"/>
    </row>
    <row r="334" spans="10:11" ht="12.75">
      <c r="J334" s="47"/>
      <c r="K334" s="124"/>
    </row>
    <row r="335" spans="10:11" ht="12.75">
      <c r="J335" s="47"/>
      <c r="K335" s="124"/>
    </row>
    <row r="336" spans="10:11" ht="12.75">
      <c r="J336" s="47"/>
      <c r="K336" s="124"/>
    </row>
    <row r="337" spans="10:11" ht="12.75">
      <c r="J337" s="47"/>
      <c r="K337" s="124"/>
    </row>
    <row r="338" spans="10:11" ht="12.75">
      <c r="J338" s="47"/>
      <c r="K338" s="124"/>
    </row>
    <row r="339" spans="10:11" ht="12.75">
      <c r="J339" s="47"/>
      <c r="K339" s="124"/>
    </row>
    <row r="340" spans="10:11" ht="12.75">
      <c r="J340" s="47"/>
      <c r="K340" s="124"/>
    </row>
    <row r="341" spans="10:11" ht="12.75">
      <c r="J341" s="47"/>
      <c r="K341" s="124"/>
    </row>
    <row r="342" spans="10:11" ht="12.75">
      <c r="J342" s="47"/>
      <c r="K342" s="124"/>
    </row>
    <row r="343" spans="10:11" ht="12.75">
      <c r="J343" s="47"/>
      <c r="K343" s="124"/>
    </row>
    <row r="344" spans="10:11" ht="12.75">
      <c r="J344" s="47"/>
      <c r="K344" s="124"/>
    </row>
    <row r="345" spans="10:11" ht="12.75">
      <c r="J345" s="47"/>
      <c r="K345" s="124"/>
    </row>
    <row r="346" spans="10:11" ht="12.75">
      <c r="J346" s="47"/>
      <c r="K346" s="124"/>
    </row>
    <row r="347" spans="10:11" ht="12.75">
      <c r="J347" s="47"/>
      <c r="K347" s="124"/>
    </row>
    <row r="348" spans="10:11" ht="12.75">
      <c r="J348" s="47"/>
      <c r="K348" s="124"/>
    </row>
    <row r="349" spans="10:11" ht="12.75">
      <c r="J349" s="47"/>
      <c r="K349" s="124"/>
    </row>
    <row r="350" spans="10:11" ht="12.75">
      <c r="J350" s="47"/>
      <c r="K350" s="124"/>
    </row>
    <row r="351" spans="10:11" ht="12.75">
      <c r="J351" s="47"/>
      <c r="K351" s="124"/>
    </row>
    <row r="352" spans="10:11" ht="12.75">
      <c r="J352" s="47"/>
      <c r="K352" s="124"/>
    </row>
    <row r="353" spans="10:11" ht="12.75">
      <c r="J353" s="47"/>
      <c r="K353" s="124"/>
    </row>
    <row r="354" spans="10:11" ht="12.75">
      <c r="J354" s="47"/>
      <c r="K354" s="124"/>
    </row>
    <row r="355" spans="10:11" ht="12.75">
      <c r="J355" s="47"/>
      <c r="K355" s="124"/>
    </row>
    <row r="356" spans="10:11" ht="12.75">
      <c r="J356" s="47"/>
      <c r="K356" s="124"/>
    </row>
    <row r="357" spans="10:11" ht="12.75">
      <c r="J357" s="47"/>
      <c r="K357" s="124"/>
    </row>
    <row r="358" spans="10:11" ht="12.75">
      <c r="J358" s="47"/>
      <c r="K358" s="124"/>
    </row>
    <row r="359" spans="10:11" ht="12.75">
      <c r="J359" s="47"/>
      <c r="K359" s="124"/>
    </row>
    <row r="360" spans="10:11" ht="12.75">
      <c r="J360" s="47"/>
      <c r="K360" s="124"/>
    </row>
    <row r="361" spans="10:11" ht="12.75">
      <c r="J361" s="47"/>
      <c r="K361" s="124"/>
    </row>
    <row r="362" spans="10:11" ht="12.75">
      <c r="J362" s="47"/>
      <c r="K362" s="124"/>
    </row>
    <row r="363" spans="10:11" ht="12.75">
      <c r="J363" s="47"/>
      <c r="K363" s="124"/>
    </row>
    <row r="364" spans="10:11" ht="12.75">
      <c r="J364" s="47"/>
      <c r="K364" s="124"/>
    </row>
    <row r="365" spans="10:11" ht="12.75">
      <c r="J365" s="47"/>
      <c r="K365" s="124"/>
    </row>
    <row r="366" spans="10:11" ht="12.75">
      <c r="J366" s="47"/>
      <c r="K366" s="124"/>
    </row>
    <row r="367" spans="10:11" ht="12.75">
      <c r="J367" s="47"/>
      <c r="K367" s="124"/>
    </row>
    <row r="368" spans="10:11" ht="12.75">
      <c r="J368" s="47"/>
      <c r="K368" s="124"/>
    </row>
    <row r="369" spans="10:11" ht="12.75">
      <c r="J369" s="47"/>
      <c r="K369" s="124"/>
    </row>
    <row r="370" spans="10:11" ht="12.75">
      <c r="J370" s="47"/>
      <c r="K370" s="124"/>
    </row>
    <row r="371" spans="10:11" ht="12.75">
      <c r="J371" s="47"/>
      <c r="K371" s="124"/>
    </row>
    <row r="372" spans="10:11" ht="12.75">
      <c r="J372" s="47"/>
      <c r="K372" s="124"/>
    </row>
    <row r="373" spans="10:11" ht="12.75">
      <c r="J373" s="47"/>
      <c r="K373" s="124"/>
    </row>
    <row r="374" spans="10:11" ht="12.75">
      <c r="J374" s="47"/>
      <c r="K374" s="124"/>
    </row>
    <row r="375" spans="10:11" ht="12.75">
      <c r="J375" s="47"/>
      <c r="K375" s="124"/>
    </row>
    <row r="376" spans="10:11" ht="12.75">
      <c r="J376" s="47"/>
      <c r="K376" s="124"/>
    </row>
    <row r="377" spans="10:11" ht="12.75">
      <c r="J377" s="47"/>
      <c r="K377" s="124"/>
    </row>
    <row r="378" spans="10:11" ht="12.75">
      <c r="J378" s="47"/>
      <c r="K378" s="124"/>
    </row>
    <row r="379" spans="10:11" ht="12.75">
      <c r="J379" s="47"/>
      <c r="K379" s="124"/>
    </row>
    <row r="380" spans="10:11" ht="12.75">
      <c r="J380" s="47"/>
      <c r="K380" s="124"/>
    </row>
    <row r="381" spans="10:11" ht="12.75">
      <c r="J381" s="47"/>
      <c r="K381" s="124"/>
    </row>
    <row r="382" spans="10:11" ht="12.75">
      <c r="J382" s="47"/>
      <c r="K382" s="124"/>
    </row>
    <row r="383" spans="10:11" ht="12.75">
      <c r="J383" s="47"/>
      <c r="K383" s="124"/>
    </row>
    <row r="384" spans="10:11" ht="12.75">
      <c r="J384" s="47"/>
      <c r="K384" s="124"/>
    </row>
    <row r="385" spans="10:11" ht="12.75">
      <c r="J385" s="47"/>
      <c r="K385" s="124"/>
    </row>
    <row r="386" spans="10:11" ht="12.75">
      <c r="J386" s="47"/>
      <c r="K386" s="124"/>
    </row>
    <row r="387" spans="10:11" ht="12.75">
      <c r="J387" s="47"/>
      <c r="K387" s="124"/>
    </row>
    <row r="388" spans="10:11" ht="12.75">
      <c r="J388" s="47"/>
      <c r="K388" s="124"/>
    </row>
    <row r="389" spans="10:11" ht="12.75">
      <c r="J389" s="47"/>
      <c r="K389" s="124"/>
    </row>
    <row r="390" spans="10:11" ht="12.75">
      <c r="J390" s="47"/>
      <c r="K390" s="124"/>
    </row>
    <row r="391" spans="10:11" ht="12.75">
      <c r="J391" s="47"/>
      <c r="K391" s="124"/>
    </row>
    <row r="392" spans="10:11" ht="12.75">
      <c r="J392" s="47"/>
      <c r="K392" s="124"/>
    </row>
    <row r="393" spans="10:11" ht="12.75">
      <c r="J393" s="47"/>
      <c r="K393" s="124"/>
    </row>
    <row r="394" spans="10:11" ht="12.75">
      <c r="J394" s="47"/>
      <c r="K394" s="124"/>
    </row>
    <row r="395" spans="10:11" ht="12.75">
      <c r="J395" s="47"/>
      <c r="K395" s="124"/>
    </row>
    <row r="396" spans="10:11" ht="12.75">
      <c r="J396" s="47"/>
      <c r="K396" s="124"/>
    </row>
    <row r="397" spans="10:11" ht="12.75">
      <c r="J397" s="47"/>
      <c r="K397" s="124"/>
    </row>
    <row r="398" spans="10:11" ht="12.75">
      <c r="J398" s="47"/>
      <c r="K398" s="124"/>
    </row>
    <row r="399" spans="10:11" ht="12.75">
      <c r="J399" s="47"/>
      <c r="K399" s="124"/>
    </row>
    <row r="400" spans="10:11" ht="12.75">
      <c r="J400" s="47"/>
      <c r="K400" s="124"/>
    </row>
    <row r="401" spans="10:11" ht="12.75">
      <c r="J401" s="47"/>
      <c r="K401" s="124"/>
    </row>
    <row r="402" spans="10:11" ht="12.75">
      <c r="J402" s="47"/>
      <c r="K402" s="124"/>
    </row>
    <row r="403" spans="10:11" ht="12.75">
      <c r="J403" s="47"/>
      <c r="K403" s="124"/>
    </row>
    <row r="404" spans="10:11" ht="12.75">
      <c r="J404" s="47"/>
      <c r="K404" s="124"/>
    </row>
    <row r="405" spans="10:11" ht="12.75">
      <c r="J405" s="47"/>
      <c r="K405" s="124"/>
    </row>
    <row r="406" spans="10:11" ht="12.75">
      <c r="J406" s="47"/>
      <c r="K406" s="124"/>
    </row>
    <row r="407" spans="10:11" ht="12.75">
      <c r="J407" s="47"/>
      <c r="K407" s="124"/>
    </row>
    <row r="408" spans="10:11" ht="12.75">
      <c r="J408" s="47"/>
      <c r="K408" s="124"/>
    </row>
    <row r="409" spans="10:11" ht="12.75">
      <c r="J409" s="47"/>
      <c r="K409" s="124"/>
    </row>
    <row r="410" spans="10:11" ht="12.75">
      <c r="J410" s="47"/>
      <c r="K410" s="124"/>
    </row>
    <row r="411" spans="10:11" ht="12.75">
      <c r="J411" s="47"/>
      <c r="K411" s="124"/>
    </row>
    <row r="412" spans="10:11" ht="12.75">
      <c r="J412" s="47"/>
      <c r="K412" s="124"/>
    </row>
    <row r="413" spans="10:11" ht="12.75">
      <c r="J413" s="47"/>
      <c r="K413" s="124"/>
    </row>
    <row r="414" spans="10:11" ht="12.75">
      <c r="J414" s="47"/>
      <c r="K414" s="124"/>
    </row>
    <row r="415" spans="10:11" ht="12.75">
      <c r="J415" s="47"/>
      <c r="K415" s="124"/>
    </row>
    <row r="416" spans="10:11" ht="12.75">
      <c r="J416" s="47"/>
      <c r="K416" s="124"/>
    </row>
    <row r="417" spans="10:11" ht="12.75">
      <c r="J417" s="47"/>
      <c r="K417" s="124"/>
    </row>
    <row r="418" spans="10:11" ht="12.75">
      <c r="J418" s="47"/>
      <c r="K418" s="124"/>
    </row>
    <row r="419" spans="10:11" ht="12.75">
      <c r="J419" s="47"/>
      <c r="K419" s="124"/>
    </row>
    <row r="420" spans="10:11" ht="12.75">
      <c r="J420" s="47"/>
      <c r="K420" s="124"/>
    </row>
    <row r="421" spans="10:11" ht="12.75">
      <c r="J421" s="47"/>
      <c r="K421" s="124"/>
    </row>
    <row r="422" spans="10:11" ht="12.75">
      <c r="J422" s="47"/>
      <c r="K422" s="124"/>
    </row>
    <row r="423" spans="10:11" ht="12.75">
      <c r="J423" s="47"/>
      <c r="K423" s="124"/>
    </row>
    <row r="424" spans="10:11" ht="12.75">
      <c r="J424" s="47"/>
      <c r="K424" s="124"/>
    </row>
    <row r="425" spans="10:11" ht="12.75">
      <c r="J425" s="47"/>
      <c r="K425" s="124"/>
    </row>
    <row r="426" spans="10:11" ht="12.75">
      <c r="J426" s="47"/>
      <c r="K426" s="124"/>
    </row>
    <row r="427" spans="10:11" ht="12.75">
      <c r="J427" s="47"/>
      <c r="K427" s="124"/>
    </row>
    <row r="428" spans="10:11" ht="12.75">
      <c r="J428" s="47"/>
      <c r="K428" s="124"/>
    </row>
    <row r="429" spans="10:11" ht="12.75">
      <c r="J429" s="47"/>
      <c r="K429" s="124"/>
    </row>
    <row r="430" spans="10:11" ht="12.75">
      <c r="J430" s="47"/>
      <c r="K430" s="124"/>
    </row>
    <row r="431" spans="10:11" ht="12.75">
      <c r="J431" s="47"/>
      <c r="K431" s="124"/>
    </row>
    <row r="432" spans="10:11" ht="12.75">
      <c r="J432" s="47"/>
      <c r="K432" s="124"/>
    </row>
    <row r="433" spans="10:11" ht="12.75">
      <c r="J433" s="47"/>
      <c r="K433" s="124"/>
    </row>
    <row r="434" spans="10:11" ht="12.75">
      <c r="J434" s="47"/>
      <c r="K434" s="124"/>
    </row>
    <row r="435" spans="10:11" ht="12.75">
      <c r="J435" s="47"/>
      <c r="K435" s="124"/>
    </row>
    <row r="436" spans="10:11" ht="12.75">
      <c r="J436" s="47"/>
      <c r="K436" s="124"/>
    </row>
    <row r="437" spans="10:11" ht="12.75">
      <c r="J437" s="47"/>
      <c r="K437" s="124"/>
    </row>
    <row r="438" spans="10:11" ht="12.75">
      <c r="J438" s="47"/>
      <c r="K438" s="124"/>
    </row>
    <row r="439" spans="10:11" ht="12.75">
      <c r="J439" s="47"/>
      <c r="K439" s="124"/>
    </row>
    <row r="440" spans="10:11" ht="12.75">
      <c r="J440" s="47"/>
      <c r="K440" s="124"/>
    </row>
    <row r="441" spans="10:11" ht="12.75">
      <c r="J441" s="47"/>
      <c r="K441" s="124"/>
    </row>
    <row r="442" spans="10:11" ht="12.75">
      <c r="J442" s="47"/>
      <c r="K442" s="124"/>
    </row>
    <row r="443" spans="10:11" ht="12.75">
      <c r="J443" s="47"/>
      <c r="K443" s="124"/>
    </row>
    <row r="444" spans="10:11" ht="12.75">
      <c r="J444" s="47"/>
      <c r="K444" s="124"/>
    </row>
    <row r="445" spans="10:11" ht="12.75">
      <c r="J445" s="47"/>
      <c r="K445" s="124"/>
    </row>
    <row r="446" spans="10:11" ht="12.75">
      <c r="J446" s="47"/>
      <c r="K446" s="124"/>
    </row>
    <row r="447" spans="10:11" ht="12.75">
      <c r="J447" s="47"/>
      <c r="K447" s="124"/>
    </row>
    <row r="448" spans="10:11" ht="12.75">
      <c r="J448" s="47"/>
      <c r="K448" s="124"/>
    </row>
    <row r="449" spans="10:11" ht="12.75">
      <c r="J449" s="47"/>
      <c r="K449" s="124"/>
    </row>
    <row r="450" spans="1:11" ht="12.75">
      <c r="A450" s="125"/>
      <c r="B450" s="126"/>
      <c r="C450" s="125"/>
      <c r="D450" s="127"/>
      <c r="E450" s="125"/>
      <c r="F450" s="125"/>
      <c r="G450" s="125"/>
      <c r="H450" s="128"/>
      <c r="J450" s="47"/>
      <c r="K450" s="124"/>
    </row>
    <row r="451" ht="12.75">
      <c r="I451" s="12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5"/>
  <sheetViews>
    <sheetView zoomScalePageLayoutView="0" workbookViewId="0" topLeftCell="A1">
      <selection activeCell="F29" sqref="F29"/>
    </sheetView>
  </sheetViews>
  <sheetFormatPr defaultColWidth="9.140625" defaultRowHeight="12.75" customHeight="1"/>
  <cols>
    <col min="1" max="1" width="15.421875" style="0" customWidth="1"/>
    <col min="2" max="2" width="21.28125" style="0" customWidth="1"/>
    <col min="3" max="3" width="7.28125" style="0" customWidth="1"/>
    <col min="4" max="4" width="14.28125" style="385" customWidth="1"/>
    <col min="5" max="5" width="14.28125" style="386" customWidth="1"/>
    <col min="6" max="6" width="10.28125" style="386" customWidth="1"/>
    <col min="7" max="7" width="10.140625" style="387" customWidth="1"/>
    <col min="8" max="8" width="16.8515625" style="130" customWidth="1"/>
    <col min="9" max="9" width="21.140625" style="388" customWidth="1"/>
    <col min="10" max="10" width="10.28125" style="415" customWidth="1"/>
    <col min="11" max="11" width="9.140625" style="40" customWidth="1"/>
    <col min="12" max="12" width="8.8515625" style="40" customWidth="1"/>
    <col min="13" max="13" width="9.140625" style="131" customWidth="1"/>
  </cols>
  <sheetData>
    <row r="1" spans="1:12" ht="24" customHeight="1" thickBot="1">
      <c r="A1" s="580" t="s">
        <v>226</v>
      </c>
      <c r="B1" s="580"/>
      <c r="C1" s="580"/>
      <c r="D1" s="580"/>
      <c r="E1" s="580"/>
      <c r="F1" s="580"/>
      <c r="G1" s="580"/>
      <c r="H1" s="580"/>
      <c r="I1" s="580"/>
      <c r="J1" s="580"/>
      <c r="L1" s="130"/>
    </row>
    <row r="2" spans="1:14" ht="12.75" customHeight="1">
      <c r="A2" s="581" t="s">
        <v>227</v>
      </c>
      <c r="B2" s="582"/>
      <c r="C2" s="132" t="s">
        <v>228</v>
      </c>
      <c r="D2" s="585" t="s">
        <v>32</v>
      </c>
      <c r="E2" s="133" t="s">
        <v>229</v>
      </c>
      <c r="F2" s="133"/>
      <c r="G2" s="134"/>
      <c r="H2" s="133"/>
      <c r="I2" s="135" t="s">
        <v>230</v>
      </c>
      <c r="J2" s="136" t="s">
        <v>231</v>
      </c>
      <c r="K2" s="131"/>
      <c r="L2" s="137"/>
      <c r="N2" s="138"/>
    </row>
    <row r="3" spans="1:14" ht="38.25" customHeight="1" thickBot="1">
      <c r="A3" s="583"/>
      <c r="B3" s="584"/>
      <c r="C3" s="139"/>
      <c r="D3" s="586"/>
      <c r="E3" s="140" t="s">
        <v>232</v>
      </c>
      <c r="F3" s="141" t="s">
        <v>233</v>
      </c>
      <c r="G3" s="142" t="s">
        <v>234</v>
      </c>
      <c r="H3" s="143" t="s">
        <v>235</v>
      </c>
      <c r="I3" s="144" t="s">
        <v>236</v>
      </c>
      <c r="J3" s="145"/>
      <c r="K3" s="131"/>
      <c r="L3" s="137"/>
      <c r="N3" s="138"/>
    </row>
    <row r="4" spans="1:14" ht="12.75" customHeight="1">
      <c r="A4" s="587" t="s">
        <v>237</v>
      </c>
      <c r="B4" s="587"/>
      <c r="C4" s="587"/>
      <c r="D4" s="146"/>
      <c r="E4" s="147" t="s">
        <v>97</v>
      </c>
      <c r="F4" s="148"/>
      <c r="G4" s="149"/>
      <c r="H4" s="150"/>
      <c r="I4" s="151"/>
      <c r="J4" s="152"/>
      <c r="K4" s="131"/>
      <c r="L4" s="137"/>
      <c r="N4" s="138"/>
    </row>
    <row r="5" spans="1:14" ht="12.75" customHeight="1">
      <c r="A5" s="153" t="s">
        <v>238</v>
      </c>
      <c r="B5" s="154"/>
      <c r="C5" s="154"/>
      <c r="D5" s="155"/>
      <c r="E5" s="156" t="s">
        <v>97</v>
      </c>
      <c r="F5" s="157"/>
      <c r="G5" s="158"/>
      <c r="H5" s="159"/>
      <c r="I5" s="160"/>
      <c r="J5" s="161"/>
      <c r="K5" s="162"/>
      <c r="L5" s="163"/>
      <c r="M5" s="162"/>
      <c r="N5" s="138"/>
    </row>
    <row r="6" spans="1:14" ht="12.75" customHeight="1">
      <c r="A6" s="522" t="s">
        <v>239</v>
      </c>
      <c r="B6" s="523"/>
      <c r="C6" s="164" t="s">
        <v>45</v>
      </c>
      <c r="D6" s="165">
        <v>21000</v>
      </c>
      <c r="E6" s="166">
        <v>0.162</v>
      </c>
      <c r="F6" s="166">
        <v>0.162</v>
      </c>
      <c r="G6" s="167">
        <v>2266</v>
      </c>
      <c r="H6" s="168">
        <f aca="true" t="shared" si="0" ref="H6:H72">D6*E6</f>
        <v>3402</v>
      </c>
      <c r="I6" s="166"/>
      <c r="J6" s="169">
        <v>18</v>
      </c>
      <c r="K6" s="162"/>
      <c r="L6" s="163"/>
      <c r="M6" s="162"/>
      <c r="N6" s="138"/>
    </row>
    <row r="7" spans="1:14" ht="12.75" customHeight="1">
      <c r="A7" s="522" t="s">
        <v>240</v>
      </c>
      <c r="B7" s="523"/>
      <c r="C7" s="164" t="s">
        <v>45</v>
      </c>
      <c r="D7" s="165">
        <v>21000</v>
      </c>
      <c r="E7" s="166">
        <v>0.287</v>
      </c>
      <c r="F7" s="166">
        <v>0.287</v>
      </c>
      <c r="G7" s="167" t="s">
        <v>241</v>
      </c>
      <c r="H7" s="168">
        <f t="shared" si="0"/>
        <v>6026.999999999999</v>
      </c>
      <c r="I7" s="166"/>
      <c r="J7" s="169">
        <v>18</v>
      </c>
      <c r="K7" s="162"/>
      <c r="L7" s="163"/>
      <c r="M7" s="162"/>
      <c r="N7" s="138"/>
    </row>
    <row r="8" spans="1:14" ht="12.75" customHeight="1">
      <c r="A8" s="522" t="s">
        <v>242</v>
      </c>
      <c r="B8" s="523"/>
      <c r="C8" s="164" t="s">
        <v>45</v>
      </c>
      <c r="D8" s="165">
        <v>21000</v>
      </c>
      <c r="E8" s="166">
        <v>0.197</v>
      </c>
      <c r="F8" s="166">
        <v>0.197</v>
      </c>
      <c r="G8" s="167" t="s">
        <v>243</v>
      </c>
      <c r="H8" s="168">
        <f t="shared" si="0"/>
        <v>4137</v>
      </c>
      <c r="I8" s="166"/>
      <c r="J8" s="169">
        <v>18</v>
      </c>
      <c r="K8" s="162"/>
      <c r="L8" s="163"/>
      <c r="M8" s="162"/>
      <c r="N8" s="138"/>
    </row>
    <row r="9" spans="1:14" ht="12.75" customHeight="1">
      <c r="A9" s="522" t="s">
        <v>244</v>
      </c>
      <c r="B9" s="523"/>
      <c r="C9" s="164" t="s">
        <v>45</v>
      </c>
      <c r="D9" s="165">
        <v>21000</v>
      </c>
      <c r="E9" s="166">
        <v>0.134</v>
      </c>
      <c r="F9" s="166">
        <v>0.134</v>
      </c>
      <c r="G9" s="167" t="s">
        <v>245</v>
      </c>
      <c r="H9" s="168">
        <f t="shared" si="0"/>
        <v>2814</v>
      </c>
      <c r="I9" s="166"/>
      <c r="J9" s="169">
        <v>18</v>
      </c>
      <c r="K9" s="162"/>
      <c r="L9" s="163"/>
      <c r="M9" s="162"/>
      <c r="N9" s="138"/>
    </row>
    <row r="10" spans="1:14" ht="12.75" customHeight="1">
      <c r="A10" s="522" t="s">
        <v>246</v>
      </c>
      <c r="B10" s="523"/>
      <c r="C10" s="164" t="s">
        <v>45</v>
      </c>
      <c r="D10" s="165">
        <v>21000</v>
      </c>
      <c r="E10" s="166">
        <v>1.166</v>
      </c>
      <c r="F10" s="166">
        <v>1.166</v>
      </c>
      <c r="G10" s="167">
        <v>2267</v>
      </c>
      <c r="H10" s="168">
        <f t="shared" si="0"/>
        <v>24486</v>
      </c>
      <c r="I10" s="166"/>
      <c r="J10" s="169">
        <v>18</v>
      </c>
      <c r="K10" s="162"/>
      <c r="L10" s="163"/>
      <c r="M10" s="162"/>
      <c r="N10" s="138"/>
    </row>
    <row r="11" spans="1:14" ht="12.75" customHeight="1">
      <c r="A11" s="522" t="s">
        <v>247</v>
      </c>
      <c r="B11" s="523"/>
      <c r="C11" s="164" t="s">
        <v>45</v>
      </c>
      <c r="D11" s="165">
        <v>21000</v>
      </c>
      <c r="E11" s="166">
        <v>0.773</v>
      </c>
      <c r="F11" s="166">
        <v>0.773</v>
      </c>
      <c r="G11" s="167">
        <v>2268</v>
      </c>
      <c r="H11" s="168">
        <f t="shared" si="0"/>
        <v>16233</v>
      </c>
      <c r="I11" s="166"/>
      <c r="J11" s="169">
        <v>18</v>
      </c>
      <c r="K11" s="162"/>
      <c r="L11" s="163"/>
      <c r="M11" s="162"/>
      <c r="N11" s="138"/>
    </row>
    <row r="12" spans="1:14" ht="12.75" customHeight="1">
      <c r="A12" s="575" t="s">
        <v>248</v>
      </c>
      <c r="B12" s="575"/>
      <c r="C12" s="575"/>
      <c r="D12" s="155"/>
      <c r="E12" s="156"/>
      <c r="F12" s="157"/>
      <c r="G12" s="158"/>
      <c r="H12" s="168">
        <f t="shared" si="0"/>
        <v>0</v>
      </c>
      <c r="I12" s="160"/>
      <c r="J12" s="161"/>
      <c r="K12" s="162"/>
      <c r="L12" s="163"/>
      <c r="M12" s="162"/>
      <c r="N12" s="138"/>
    </row>
    <row r="13" spans="1:14" ht="12.75" customHeight="1">
      <c r="A13" s="522" t="s">
        <v>249</v>
      </c>
      <c r="B13" s="523"/>
      <c r="C13" s="170" t="s">
        <v>45</v>
      </c>
      <c r="D13" s="171">
        <v>16000</v>
      </c>
      <c r="E13" s="172">
        <v>0.059</v>
      </c>
      <c r="F13" s="160">
        <v>0.059</v>
      </c>
      <c r="G13" s="173">
        <v>579</v>
      </c>
      <c r="H13" s="168">
        <f t="shared" si="0"/>
        <v>944</v>
      </c>
      <c r="I13" s="160"/>
      <c r="J13" s="161">
        <v>10</v>
      </c>
      <c r="K13" s="162"/>
      <c r="L13" s="163"/>
      <c r="M13" s="162"/>
      <c r="N13" s="138"/>
    </row>
    <row r="14" spans="1:14" ht="12.75" customHeight="1">
      <c r="A14" s="522" t="s">
        <v>250</v>
      </c>
      <c r="B14" s="523"/>
      <c r="C14" s="170" t="s">
        <v>45</v>
      </c>
      <c r="D14" s="171">
        <v>21000</v>
      </c>
      <c r="E14" s="172">
        <v>0.189</v>
      </c>
      <c r="F14" s="160">
        <v>0.189</v>
      </c>
      <c r="G14" s="173">
        <v>1914</v>
      </c>
      <c r="H14" s="168">
        <f t="shared" si="0"/>
        <v>3969</v>
      </c>
      <c r="I14" s="160"/>
      <c r="J14" s="161">
        <v>18</v>
      </c>
      <c r="K14" s="162"/>
      <c r="L14" s="163"/>
      <c r="M14" s="162"/>
      <c r="N14" s="14"/>
    </row>
    <row r="15" spans="1:14" ht="12.75" customHeight="1">
      <c r="A15" s="522" t="s">
        <v>251</v>
      </c>
      <c r="B15" s="523"/>
      <c r="C15" s="170" t="s">
        <v>45</v>
      </c>
      <c r="D15" s="171">
        <v>21000</v>
      </c>
      <c r="E15" s="172">
        <v>0.362</v>
      </c>
      <c r="F15" s="160">
        <v>0.362</v>
      </c>
      <c r="G15" s="173">
        <v>1935</v>
      </c>
      <c r="H15" s="168">
        <f t="shared" si="0"/>
        <v>7602</v>
      </c>
      <c r="I15" s="160"/>
      <c r="J15" s="161">
        <v>18</v>
      </c>
      <c r="K15" s="162"/>
      <c r="L15" s="163"/>
      <c r="M15" s="162"/>
      <c r="N15" s="14"/>
    </row>
    <row r="16" spans="1:14" ht="12.75" customHeight="1">
      <c r="A16" s="174" t="s">
        <v>252</v>
      </c>
      <c r="B16" s="175"/>
      <c r="C16" s="176" t="s">
        <v>45</v>
      </c>
      <c r="D16" s="171">
        <v>20000</v>
      </c>
      <c r="E16" s="172">
        <v>1.66</v>
      </c>
      <c r="F16" s="160">
        <v>1.66</v>
      </c>
      <c r="G16" s="173">
        <v>2253</v>
      </c>
      <c r="H16" s="168">
        <f t="shared" si="0"/>
        <v>33200</v>
      </c>
      <c r="I16" s="160"/>
      <c r="J16" s="161"/>
      <c r="K16" s="162"/>
      <c r="L16" s="163"/>
      <c r="M16" s="162"/>
      <c r="N16" s="14"/>
    </row>
    <row r="17" spans="1:13" ht="12.75" customHeight="1">
      <c r="A17" s="575" t="s">
        <v>253</v>
      </c>
      <c r="B17" s="575"/>
      <c r="C17" s="577"/>
      <c r="D17" s="171"/>
      <c r="E17" s="172"/>
      <c r="F17" s="160"/>
      <c r="G17" s="173"/>
      <c r="H17" s="168">
        <f t="shared" si="0"/>
        <v>0</v>
      </c>
      <c r="I17" s="160"/>
      <c r="J17" s="161"/>
      <c r="K17" s="162"/>
      <c r="L17" s="163"/>
      <c r="M17" s="162"/>
    </row>
    <row r="18" spans="1:13" ht="12.75" customHeight="1">
      <c r="A18" s="522" t="s">
        <v>254</v>
      </c>
      <c r="B18" s="523"/>
      <c r="C18" s="162" t="s">
        <v>45</v>
      </c>
      <c r="D18" s="177">
        <v>15000</v>
      </c>
      <c r="E18" s="172">
        <v>0.316</v>
      </c>
      <c r="F18" s="160">
        <v>0.316</v>
      </c>
      <c r="G18" s="173">
        <v>2061</v>
      </c>
      <c r="H18" s="168">
        <f t="shared" si="0"/>
        <v>4740</v>
      </c>
      <c r="I18" s="160"/>
      <c r="J18" s="161">
        <v>14</v>
      </c>
      <c r="K18" s="162"/>
      <c r="L18" s="163"/>
      <c r="M18" s="162"/>
    </row>
    <row r="19" spans="1:14" ht="12.75" customHeight="1">
      <c r="A19" s="522" t="s">
        <v>255</v>
      </c>
      <c r="B19" s="523"/>
      <c r="C19" s="162" t="s">
        <v>45</v>
      </c>
      <c r="D19" s="177">
        <v>15000</v>
      </c>
      <c r="E19" s="172">
        <v>0.185</v>
      </c>
      <c r="F19" s="160">
        <v>0.185</v>
      </c>
      <c r="G19" s="173">
        <v>1952</v>
      </c>
      <c r="H19" s="168">
        <f t="shared" si="0"/>
        <v>2775</v>
      </c>
      <c r="I19" s="160"/>
      <c r="J19" s="161">
        <v>11</v>
      </c>
      <c r="K19" s="162"/>
      <c r="L19" s="163"/>
      <c r="M19" s="162"/>
      <c r="N19" s="14"/>
    </row>
    <row r="20" spans="1:14" ht="12.75" customHeight="1">
      <c r="A20" s="522" t="s">
        <v>256</v>
      </c>
      <c r="B20" s="523"/>
      <c r="C20" s="162" t="s">
        <v>45</v>
      </c>
      <c r="D20" s="177">
        <v>15000</v>
      </c>
      <c r="E20" s="172">
        <v>2.23</v>
      </c>
      <c r="F20" s="160">
        <v>2.23</v>
      </c>
      <c r="G20" s="173">
        <v>2064</v>
      </c>
      <c r="H20" s="168">
        <f t="shared" si="0"/>
        <v>33450</v>
      </c>
      <c r="I20" s="160"/>
      <c r="J20" s="161">
        <v>14</v>
      </c>
      <c r="K20" s="162"/>
      <c r="L20" s="163"/>
      <c r="M20" s="162"/>
      <c r="N20" s="14"/>
    </row>
    <row r="21" spans="1:13" ht="12.75" customHeight="1">
      <c r="A21" s="522" t="s">
        <v>257</v>
      </c>
      <c r="B21" s="523"/>
      <c r="C21" s="170" t="s">
        <v>45</v>
      </c>
      <c r="D21" s="177">
        <v>15000</v>
      </c>
      <c r="E21" s="172">
        <v>0.021</v>
      </c>
      <c r="F21" s="160">
        <v>0.021</v>
      </c>
      <c r="G21" s="173">
        <v>99</v>
      </c>
      <c r="H21" s="168">
        <f t="shared" si="0"/>
        <v>315</v>
      </c>
      <c r="I21" s="160"/>
      <c r="J21" s="161">
        <v>10</v>
      </c>
      <c r="K21" s="162"/>
      <c r="L21" s="163"/>
      <c r="M21" s="162"/>
    </row>
    <row r="22" spans="1:13" ht="12.75" customHeight="1">
      <c r="A22" s="522" t="s">
        <v>258</v>
      </c>
      <c r="B22" s="523"/>
      <c r="C22" s="170" t="s">
        <v>45</v>
      </c>
      <c r="D22" s="177">
        <v>15000</v>
      </c>
      <c r="E22" s="172">
        <v>2.07</v>
      </c>
      <c r="F22" s="160">
        <v>2.07</v>
      </c>
      <c r="G22" s="173">
        <v>91</v>
      </c>
      <c r="H22" s="168">
        <f t="shared" si="0"/>
        <v>31049.999999999996</v>
      </c>
      <c r="I22" s="160"/>
      <c r="J22" s="161"/>
      <c r="K22" s="162"/>
      <c r="L22" s="163"/>
      <c r="M22" s="162"/>
    </row>
    <row r="23" spans="1:13" ht="12.75" customHeight="1">
      <c r="A23" s="178" t="s">
        <v>259</v>
      </c>
      <c r="B23" s="178"/>
      <c r="C23" s="179" t="s">
        <v>45</v>
      </c>
      <c r="D23" s="180">
        <v>24000</v>
      </c>
      <c r="E23" s="160">
        <v>3.13</v>
      </c>
      <c r="F23" s="181">
        <v>3.13</v>
      </c>
      <c r="G23" s="178">
        <v>2252</v>
      </c>
      <c r="H23" s="168">
        <f t="shared" si="0"/>
        <v>75120</v>
      </c>
      <c r="I23" s="182"/>
      <c r="J23" s="183">
        <v>25</v>
      </c>
      <c r="K23" s="184"/>
      <c r="L23" s="163"/>
      <c r="M23" s="162"/>
    </row>
    <row r="24" spans="1:13" ht="12.75" customHeight="1">
      <c r="A24" s="178" t="s">
        <v>260</v>
      </c>
      <c r="B24" s="178"/>
      <c r="C24" s="178" t="s">
        <v>45</v>
      </c>
      <c r="D24" s="180">
        <v>24000</v>
      </c>
      <c r="E24" s="182">
        <v>1.815</v>
      </c>
      <c r="F24" s="185">
        <v>1.815</v>
      </c>
      <c r="G24" s="186">
        <v>2184</v>
      </c>
      <c r="H24" s="168">
        <f t="shared" si="0"/>
        <v>43560</v>
      </c>
      <c r="I24" s="187"/>
      <c r="J24" s="183">
        <v>25</v>
      </c>
      <c r="K24" s="162"/>
      <c r="L24" s="163"/>
      <c r="M24" s="162"/>
    </row>
    <row r="25" spans="1:14" ht="12.75" customHeight="1">
      <c r="A25" s="522" t="s">
        <v>261</v>
      </c>
      <c r="B25" s="523"/>
      <c r="C25" s="162" t="s">
        <v>45</v>
      </c>
      <c r="D25" s="177">
        <v>18000</v>
      </c>
      <c r="E25" s="172">
        <v>1.908</v>
      </c>
      <c r="F25" s="160">
        <v>1.908</v>
      </c>
      <c r="G25" s="173">
        <v>1954</v>
      </c>
      <c r="H25" s="168">
        <f t="shared" si="0"/>
        <v>34344</v>
      </c>
      <c r="I25" s="160"/>
      <c r="J25" s="161">
        <v>11</v>
      </c>
      <c r="K25" s="162"/>
      <c r="L25" s="163"/>
      <c r="M25" s="162"/>
      <c r="N25" s="14"/>
    </row>
    <row r="26" spans="1:14" ht="12.75" customHeight="1">
      <c r="A26" s="522" t="s">
        <v>262</v>
      </c>
      <c r="B26" s="523"/>
      <c r="C26" s="162" t="s">
        <v>45</v>
      </c>
      <c r="D26" s="177">
        <v>18000</v>
      </c>
      <c r="E26" s="172">
        <v>2.63</v>
      </c>
      <c r="F26" s="160">
        <v>2.63</v>
      </c>
      <c r="G26" s="173">
        <v>1955</v>
      </c>
      <c r="H26" s="168">
        <f t="shared" si="0"/>
        <v>47340</v>
      </c>
      <c r="I26" s="160"/>
      <c r="J26" s="161">
        <v>11</v>
      </c>
      <c r="K26" s="162"/>
      <c r="L26" s="163"/>
      <c r="M26" s="162"/>
      <c r="N26" s="14"/>
    </row>
    <row r="27" spans="1:14" ht="12.75" customHeight="1">
      <c r="A27" s="522" t="s">
        <v>263</v>
      </c>
      <c r="B27" s="523"/>
      <c r="C27" s="162" t="s">
        <v>45</v>
      </c>
      <c r="D27" s="177">
        <v>18000</v>
      </c>
      <c r="E27" s="172">
        <v>1.976</v>
      </c>
      <c r="F27" s="160">
        <v>1.976</v>
      </c>
      <c r="G27" s="173">
        <v>1956</v>
      </c>
      <c r="H27" s="168">
        <f t="shared" si="0"/>
        <v>35568</v>
      </c>
      <c r="I27" s="160"/>
      <c r="J27" s="161">
        <v>11</v>
      </c>
      <c r="K27" s="162"/>
      <c r="L27" s="163"/>
      <c r="M27" s="162"/>
      <c r="N27" s="14"/>
    </row>
    <row r="28" spans="1:20" ht="12.75" customHeight="1">
      <c r="A28" s="575" t="s">
        <v>264</v>
      </c>
      <c r="B28" s="575"/>
      <c r="C28" s="575"/>
      <c r="D28" s="155"/>
      <c r="E28" s="156"/>
      <c r="F28" s="157"/>
      <c r="G28" s="158"/>
      <c r="H28" s="168">
        <f t="shared" si="0"/>
        <v>0</v>
      </c>
      <c r="I28" s="160"/>
      <c r="J28" s="161"/>
      <c r="K28" s="162"/>
      <c r="L28" s="163"/>
      <c r="M28" s="162"/>
      <c r="N28" s="14"/>
      <c r="O28" s="14"/>
      <c r="P28" s="14"/>
      <c r="Q28" s="14"/>
      <c r="R28" s="14"/>
      <c r="S28" s="14"/>
      <c r="T28" s="14"/>
    </row>
    <row r="29" spans="1:20" ht="12.75" customHeight="1">
      <c r="A29" s="522" t="s">
        <v>265</v>
      </c>
      <c r="B29" s="523"/>
      <c r="C29" s="170" t="s">
        <v>45</v>
      </c>
      <c r="D29" s="171">
        <v>18000</v>
      </c>
      <c r="E29" s="172">
        <v>0.076</v>
      </c>
      <c r="F29" s="160">
        <v>0.076</v>
      </c>
      <c r="G29" s="173">
        <v>513</v>
      </c>
      <c r="H29" s="168">
        <f t="shared" si="0"/>
        <v>1368</v>
      </c>
      <c r="I29" s="160"/>
      <c r="J29" s="161">
        <v>2</v>
      </c>
      <c r="K29" s="162"/>
      <c r="L29" s="163"/>
      <c r="M29" s="162"/>
      <c r="N29" s="14"/>
      <c r="O29" s="14"/>
      <c r="P29" s="14"/>
      <c r="Q29" s="14"/>
      <c r="R29" s="14"/>
      <c r="S29" s="14"/>
      <c r="T29" s="14"/>
    </row>
    <row r="30" spans="1:20" ht="12.75" customHeight="1">
      <c r="A30" s="522" t="s">
        <v>266</v>
      </c>
      <c r="B30" s="579"/>
      <c r="C30" s="170" t="s">
        <v>45</v>
      </c>
      <c r="D30" s="171">
        <v>18000</v>
      </c>
      <c r="E30" s="172">
        <v>0.498</v>
      </c>
      <c r="F30" s="160">
        <v>0.498</v>
      </c>
      <c r="G30" s="173" t="s">
        <v>267</v>
      </c>
      <c r="H30" s="168">
        <f t="shared" si="0"/>
        <v>8964</v>
      </c>
      <c r="I30" s="160"/>
      <c r="J30" s="161"/>
      <c r="K30" s="162"/>
      <c r="L30" s="163"/>
      <c r="M30" s="162"/>
      <c r="N30" s="14"/>
      <c r="O30" s="14"/>
      <c r="P30" s="14"/>
      <c r="Q30" s="14"/>
      <c r="R30" s="14"/>
      <c r="S30" s="14"/>
      <c r="T30" s="14"/>
    </row>
    <row r="31" spans="1:20" ht="12.75" customHeight="1">
      <c r="A31" s="522" t="s">
        <v>268</v>
      </c>
      <c r="B31" s="523"/>
      <c r="C31" s="170" t="s">
        <v>45</v>
      </c>
      <c r="D31" s="171">
        <v>24000</v>
      </c>
      <c r="E31" s="172">
        <v>0.047</v>
      </c>
      <c r="F31" s="160">
        <v>0.047</v>
      </c>
      <c r="G31" s="173">
        <v>618</v>
      </c>
      <c r="H31" s="168">
        <f t="shared" si="0"/>
        <v>1128</v>
      </c>
      <c r="I31" s="160"/>
      <c r="J31" s="161">
        <v>6</v>
      </c>
      <c r="K31" s="162"/>
      <c r="L31" s="163"/>
      <c r="M31" s="162"/>
      <c r="N31" s="188"/>
      <c r="O31" s="188"/>
      <c r="P31" s="188"/>
      <c r="Q31" s="188"/>
      <c r="R31" s="188"/>
      <c r="S31" s="188"/>
      <c r="T31" s="14"/>
    </row>
    <row r="32" spans="1:20" ht="12.75" customHeight="1">
      <c r="A32" s="522" t="s">
        <v>269</v>
      </c>
      <c r="B32" s="523"/>
      <c r="C32" s="170" t="s">
        <v>45</v>
      </c>
      <c r="D32" s="171">
        <v>21000</v>
      </c>
      <c r="E32" s="172">
        <v>0.095</v>
      </c>
      <c r="F32" s="160">
        <v>0.095</v>
      </c>
      <c r="G32" s="173">
        <v>589</v>
      </c>
      <c r="H32" s="168">
        <f t="shared" si="0"/>
        <v>1995</v>
      </c>
      <c r="I32" s="160"/>
      <c r="J32" s="161">
        <v>10</v>
      </c>
      <c r="K32" s="162">
        <v>18</v>
      </c>
      <c r="L32" s="163"/>
      <c r="M32" s="162"/>
      <c r="N32" s="188"/>
      <c r="O32" s="188"/>
      <c r="P32" s="188"/>
      <c r="Q32" s="188"/>
      <c r="R32" s="188"/>
      <c r="S32" s="188"/>
      <c r="T32" s="14"/>
    </row>
    <row r="33" spans="1:20" ht="12.75" customHeight="1">
      <c r="A33" s="522" t="s">
        <v>270</v>
      </c>
      <c r="B33" s="523"/>
      <c r="C33" s="170" t="s">
        <v>45</v>
      </c>
      <c r="D33" s="171">
        <v>21000</v>
      </c>
      <c r="E33" s="172">
        <v>0.527</v>
      </c>
      <c r="F33" s="160">
        <v>0.527</v>
      </c>
      <c r="G33" s="173">
        <v>590</v>
      </c>
      <c r="H33" s="168">
        <f t="shared" si="0"/>
        <v>11067</v>
      </c>
      <c r="I33" s="160"/>
      <c r="J33" s="161">
        <v>10</v>
      </c>
      <c r="K33" s="162"/>
      <c r="L33" s="163"/>
      <c r="M33" s="162"/>
      <c r="N33" s="188"/>
      <c r="O33" s="188"/>
      <c r="P33" s="188"/>
      <c r="Q33" s="188"/>
      <c r="R33" s="188"/>
      <c r="S33" s="188"/>
      <c r="T33" s="14"/>
    </row>
    <row r="34" spans="1:20" ht="12.75" customHeight="1">
      <c r="A34" s="522" t="s">
        <v>271</v>
      </c>
      <c r="B34" s="523"/>
      <c r="C34" s="170" t="s">
        <v>45</v>
      </c>
      <c r="D34" s="171">
        <v>21000</v>
      </c>
      <c r="E34" s="172">
        <v>0.037</v>
      </c>
      <c r="F34" s="160">
        <v>0.037</v>
      </c>
      <c r="G34" s="173">
        <v>591</v>
      </c>
      <c r="H34" s="168">
        <f t="shared" si="0"/>
        <v>777</v>
      </c>
      <c r="I34" s="160"/>
      <c r="J34" s="161">
        <v>10</v>
      </c>
      <c r="K34" s="162"/>
      <c r="L34" s="163"/>
      <c r="M34" s="162"/>
      <c r="N34" s="188"/>
      <c r="O34" s="188"/>
      <c r="P34" s="188"/>
      <c r="Q34" s="188"/>
      <c r="R34" s="188"/>
      <c r="S34" s="188"/>
      <c r="T34" s="14"/>
    </row>
    <row r="35" spans="1:20" ht="12.75" customHeight="1">
      <c r="A35" s="522" t="s">
        <v>272</v>
      </c>
      <c r="B35" s="523"/>
      <c r="C35" s="170" t="s">
        <v>45</v>
      </c>
      <c r="D35" s="171">
        <v>21000</v>
      </c>
      <c r="E35" s="172">
        <v>0.13</v>
      </c>
      <c r="F35" s="160">
        <v>0.13</v>
      </c>
      <c r="G35" s="173">
        <v>1741</v>
      </c>
      <c r="H35" s="168">
        <f t="shared" si="0"/>
        <v>2730</v>
      </c>
      <c r="I35" s="160"/>
      <c r="J35" s="161">
        <v>18</v>
      </c>
      <c r="K35" s="162"/>
      <c r="L35" s="163"/>
      <c r="M35" s="162"/>
      <c r="N35" s="188"/>
      <c r="O35" s="188"/>
      <c r="P35" s="188"/>
      <c r="Q35" s="188"/>
      <c r="R35" s="188"/>
      <c r="S35" s="188"/>
      <c r="T35" s="14"/>
    </row>
    <row r="36" spans="1:20" ht="12.75" customHeight="1">
      <c r="A36" s="522">
        <v>1</v>
      </c>
      <c r="B36" s="523"/>
      <c r="C36" s="170" t="s">
        <v>45</v>
      </c>
      <c r="D36" s="171">
        <v>21000</v>
      </c>
      <c r="E36" s="172">
        <v>0.086</v>
      </c>
      <c r="F36" s="160">
        <v>0.086</v>
      </c>
      <c r="G36" s="173">
        <v>592</v>
      </c>
      <c r="H36" s="168">
        <f t="shared" si="0"/>
        <v>1805.9999999999998</v>
      </c>
      <c r="I36" s="160"/>
      <c r="J36" s="161">
        <v>2</v>
      </c>
      <c r="K36" s="162"/>
      <c r="L36" s="163"/>
      <c r="M36" s="162"/>
      <c r="N36" s="188"/>
      <c r="O36" s="188"/>
      <c r="P36" s="188"/>
      <c r="Q36" s="188"/>
      <c r="R36" s="188"/>
      <c r="S36" s="188"/>
      <c r="T36" s="14"/>
    </row>
    <row r="37" spans="1:20" ht="12.75" customHeight="1">
      <c r="A37" s="522" t="s">
        <v>273</v>
      </c>
      <c r="B37" s="523"/>
      <c r="C37" s="170" t="s">
        <v>45</v>
      </c>
      <c r="D37" s="171">
        <v>21000</v>
      </c>
      <c r="E37" s="172">
        <v>0.217</v>
      </c>
      <c r="F37" s="160">
        <v>0.217</v>
      </c>
      <c r="G37" s="173">
        <v>598</v>
      </c>
      <c r="H37" s="168">
        <f t="shared" si="0"/>
        <v>4557</v>
      </c>
      <c r="I37" s="160"/>
      <c r="J37" s="161">
        <v>10</v>
      </c>
      <c r="K37" s="162"/>
      <c r="L37" s="163"/>
      <c r="M37" s="162"/>
      <c r="N37" s="188"/>
      <c r="O37" s="188"/>
      <c r="P37" s="188"/>
      <c r="Q37" s="188"/>
      <c r="R37" s="188"/>
      <c r="S37" s="188"/>
      <c r="T37" s="14"/>
    </row>
    <row r="38" spans="1:20" ht="12.75" customHeight="1">
      <c r="A38" s="522" t="s">
        <v>274</v>
      </c>
      <c r="B38" s="523"/>
      <c r="C38" s="170" t="s">
        <v>45</v>
      </c>
      <c r="D38" s="171">
        <v>21000</v>
      </c>
      <c r="E38" s="172">
        <v>0.454</v>
      </c>
      <c r="F38" s="160">
        <v>0.454</v>
      </c>
      <c r="G38" s="173">
        <v>600</v>
      </c>
      <c r="H38" s="168">
        <f t="shared" si="0"/>
        <v>9534</v>
      </c>
      <c r="I38" s="160"/>
      <c r="J38" s="161">
        <v>1</v>
      </c>
      <c r="K38" s="162"/>
      <c r="L38" s="163"/>
      <c r="M38" s="162"/>
      <c r="N38" s="188"/>
      <c r="O38" s="188"/>
      <c r="P38" s="188"/>
      <c r="Q38" s="188"/>
      <c r="R38" s="188"/>
      <c r="S38" s="188"/>
      <c r="T38" s="14"/>
    </row>
    <row r="39" spans="1:20" ht="12.75" customHeight="1">
      <c r="A39" s="522" t="s">
        <v>275</v>
      </c>
      <c r="B39" s="523"/>
      <c r="C39" s="170" t="s">
        <v>45</v>
      </c>
      <c r="D39" s="171">
        <v>21000</v>
      </c>
      <c r="E39" s="172">
        <v>0.344</v>
      </c>
      <c r="F39" s="160">
        <v>0.344</v>
      </c>
      <c r="G39" s="173">
        <v>608</v>
      </c>
      <c r="H39" s="168">
        <f t="shared" si="0"/>
        <v>7223.999999999999</v>
      </c>
      <c r="I39" s="160"/>
      <c r="J39" s="161">
        <v>10</v>
      </c>
      <c r="K39" s="162"/>
      <c r="L39" s="163"/>
      <c r="M39" s="162"/>
      <c r="N39" s="188"/>
      <c r="O39" s="188"/>
      <c r="P39" s="188"/>
      <c r="Q39" s="188"/>
      <c r="R39" s="188"/>
      <c r="S39" s="188"/>
      <c r="T39" s="14"/>
    </row>
    <row r="40" spans="1:20" ht="12.75" customHeight="1">
      <c r="A40" s="522" t="s">
        <v>276</v>
      </c>
      <c r="B40" s="523"/>
      <c r="C40" s="170" t="s">
        <v>45</v>
      </c>
      <c r="D40" s="171">
        <v>21000</v>
      </c>
      <c r="E40" s="172">
        <v>0.144</v>
      </c>
      <c r="F40" s="160">
        <v>0.144</v>
      </c>
      <c r="G40" s="173">
        <v>610</v>
      </c>
      <c r="H40" s="168">
        <f t="shared" si="0"/>
        <v>3023.9999999999995</v>
      </c>
      <c r="I40" s="160"/>
      <c r="J40" s="161">
        <v>1</v>
      </c>
      <c r="K40" s="162"/>
      <c r="L40" s="163"/>
      <c r="M40" s="162"/>
      <c r="N40" s="188"/>
      <c r="O40" s="188"/>
      <c r="P40" s="188"/>
      <c r="Q40" s="188"/>
      <c r="R40" s="188"/>
      <c r="S40" s="188"/>
      <c r="T40" s="14"/>
    </row>
    <row r="41" spans="1:20" ht="12.75" customHeight="1">
      <c r="A41" s="522" t="s">
        <v>277</v>
      </c>
      <c r="B41" s="523"/>
      <c r="C41" s="170" t="s">
        <v>45</v>
      </c>
      <c r="D41" s="171">
        <v>21000</v>
      </c>
      <c r="E41" s="172">
        <v>0.405</v>
      </c>
      <c r="F41" s="160">
        <v>0.405</v>
      </c>
      <c r="G41" s="173">
        <v>1726</v>
      </c>
      <c r="H41" s="168">
        <f t="shared" si="0"/>
        <v>8505</v>
      </c>
      <c r="I41" s="160"/>
      <c r="J41" s="161">
        <v>18</v>
      </c>
      <c r="K41" s="162"/>
      <c r="L41" s="163"/>
      <c r="M41" s="162"/>
      <c r="N41" s="188"/>
      <c r="O41" s="188"/>
      <c r="P41" s="188"/>
      <c r="Q41" s="188"/>
      <c r="R41" s="188"/>
      <c r="S41" s="188"/>
      <c r="T41" s="14"/>
    </row>
    <row r="42" spans="1:20" ht="12.75" customHeight="1">
      <c r="A42" s="522" t="s">
        <v>278</v>
      </c>
      <c r="B42" s="523"/>
      <c r="C42" s="170" t="s">
        <v>45</v>
      </c>
      <c r="D42" s="171">
        <v>21000</v>
      </c>
      <c r="E42" s="172">
        <v>0.335</v>
      </c>
      <c r="F42" s="160">
        <v>0.335</v>
      </c>
      <c r="G42" s="173">
        <v>613</v>
      </c>
      <c r="H42" s="168">
        <f t="shared" si="0"/>
        <v>7035</v>
      </c>
      <c r="I42" s="160"/>
      <c r="J42" s="161">
        <v>2</v>
      </c>
      <c r="K42" s="162"/>
      <c r="L42" s="163"/>
      <c r="M42" s="162"/>
      <c r="N42" s="188"/>
      <c r="O42" s="188"/>
      <c r="P42" s="188"/>
      <c r="Q42" s="188"/>
      <c r="R42" s="188"/>
      <c r="S42" s="188"/>
      <c r="T42" s="14"/>
    </row>
    <row r="43" spans="1:20" ht="12.75" customHeight="1">
      <c r="A43" s="522" t="s">
        <v>279</v>
      </c>
      <c r="B43" s="523"/>
      <c r="C43" s="170" t="s">
        <v>45</v>
      </c>
      <c r="D43" s="189">
        <v>18000</v>
      </c>
      <c r="E43" s="172">
        <v>0.337</v>
      </c>
      <c r="F43" s="160">
        <v>0.337</v>
      </c>
      <c r="G43" s="173">
        <v>434</v>
      </c>
      <c r="H43" s="168">
        <f t="shared" si="0"/>
        <v>6066</v>
      </c>
      <c r="I43" s="160"/>
      <c r="J43" s="161">
        <v>1</v>
      </c>
      <c r="K43" s="162"/>
      <c r="L43" s="163"/>
      <c r="M43" s="162"/>
      <c r="N43" s="188"/>
      <c r="O43" s="188"/>
      <c r="P43" s="188"/>
      <c r="Q43" s="188"/>
      <c r="R43" s="188"/>
      <c r="S43" s="188"/>
      <c r="T43" s="14"/>
    </row>
    <row r="44" spans="1:20" ht="12.75" customHeight="1">
      <c r="A44" s="522" t="s">
        <v>280</v>
      </c>
      <c r="B44" s="523"/>
      <c r="C44" s="170" t="s">
        <v>45</v>
      </c>
      <c r="D44" s="189">
        <v>16000</v>
      </c>
      <c r="E44" s="172">
        <v>1.86</v>
      </c>
      <c r="F44" s="160">
        <v>1.86</v>
      </c>
      <c r="G44" s="173">
        <v>1692</v>
      </c>
      <c r="H44" s="168">
        <f t="shared" si="0"/>
        <v>29760</v>
      </c>
      <c r="I44" s="160"/>
      <c r="J44" s="161">
        <v>12</v>
      </c>
      <c r="K44" s="162"/>
      <c r="L44" s="163"/>
      <c r="M44" s="162"/>
      <c r="N44" s="188"/>
      <c r="O44" s="188"/>
      <c r="P44" s="188"/>
      <c r="Q44" s="188"/>
      <c r="R44" s="188"/>
      <c r="S44" s="188"/>
      <c r="T44" s="14"/>
    </row>
    <row r="45" spans="1:20" ht="12.75" customHeight="1">
      <c r="A45" s="522" t="s">
        <v>281</v>
      </c>
      <c r="B45" s="523"/>
      <c r="C45" s="170" t="s">
        <v>45</v>
      </c>
      <c r="D45" s="189">
        <v>16000</v>
      </c>
      <c r="E45" s="172">
        <v>1.079</v>
      </c>
      <c r="F45" s="160">
        <v>1.079</v>
      </c>
      <c r="G45" s="173">
        <v>1686</v>
      </c>
      <c r="H45" s="168">
        <f t="shared" si="0"/>
        <v>17264</v>
      </c>
      <c r="I45" s="160"/>
      <c r="J45" s="161">
        <v>12</v>
      </c>
      <c r="K45" s="162"/>
      <c r="L45" s="163"/>
      <c r="M45" s="162"/>
      <c r="N45" s="188"/>
      <c r="O45" s="188"/>
      <c r="P45" s="188"/>
      <c r="Q45" s="188"/>
      <c r="R45" s="188"/>
      <c r="S45" s="188"/>
      <c r="T45" s="14"/>
    </row>
    <row r="46" spans="1:20" ht="12.75" customHeight="1">
      <c r="A46" s="575" t="s">
        <v>282</v>
      </c>
      <c r="B46" s="575"/>
      <c r="C46" s="575"/>
      <c r="D46" s="189"/>
      <c r="E46" s="156"/>
      <c r="F46" s="157"/>
      <c r="G46" s="158"/>
      <c r="H46" s="168">
        <f t="shared" si="0"/>
        <v>0</v>
      </c>
      <c r="I46" s="160"/>
      <c r="J46" s="161"/>
      <c r="K46" s="162"/>
      <c r="L46" s="163"/>
      <c r="M46" s="162"/>
      <c r="N46" s="188"/>
      <c r="O46" s="188"/>
      <c r="P46" s="188"/>
      <c r="Q46" s="188"/>
      <c r="R46" s="188"/>
      <c r="S46" s="188"/>
      <c r="T46" s="14"/>
    </row>
    <row r="47" spans="1:20" ht="12.75" customHeight="1">
      <c r="A47" s="522" t="s">
        <v>283</v>
      </c>
      <c r="B47" s="523"/>
      <c r="C47" s="170" t="s">
        <v>45</v>
      </c>
      <c r="D47" s="177">
        <v>18000</v>
      </c>
      <c r="E47" s="172">
        <v>0.035</v>
      </c>
      <c r="F47" s="160">
        <v>0.035</v>
      </c>
      <c r="G47" s="173">
        <v>512</v>
      </c>
      <c r="H47" s="168">
        <f t="shared" si="0"/>
        <v>630.0000000000001</v>
      </c>
      <c r="I47" s="160"/>
      <c r="J47" s="161">
        <v>1</v>
      </c>
      <c r="K47" s="162"/>
      <c r="L47" s="163"/>
      <c r="M47" s="162"/>
      <c r="N47" s="188"/>
      <c r="O47" s="188"/>
      <c r="P47" s="188"/>
      <c r="Q47" s="188"/>
      <c r="R47" s="188"/>
      <c r="S47" s="188"/>
      <c r="T47" s="14"/>
    </row>
    <row r="48" spans="1:22" s="49" customFormat="1" ht="12.75" customHeight="1">
      <c r="A48" s="522" t="s">
        <v>284</v>
      </c>
      <c r="B48" s="523"/>
      <c r="C48" s="170" t="s">
        <v>45</v>
      </c>
      <c r="D48" s="190">
        <v>21000</v>
      </c>
      <c r="E48" s="172">
        <v>0.042</v>
      </c>
      <c r="F48" s="160">
        <v>0.042</v>
      </c>
      <c r="G48" s="173">
        <v>1908</v>
      </c>
      <c r="H48" s="168">
        <f t="shared" si="0"/>
        <v>882</v>
      </c>
      <c r="I48" s="160"/>
      <c r="J48" s="191" t="s">
        <v>285</v>
      </c>
      <c r="K48" s="164"/>
      <c r="L48" s="163"/>
      <c r="M48" s="168"/>
      <c r="N48" s="192"/>
      <c r="O48" s="193"/>
      <c r="P48" s="194"/>
      <c r="Q48" s="194"/>
      <c r="R48" s="195"/>
      <c r="S48" s="193"/>
      <c r="T48" s="192"/>
      <c r="U48" s="193"/>
      <c r="V48" s="188"/>
    </row>
    <row r="49" spans="1:22" s="49" customFormat="1" ht="12.75" customHeight="1">
      <c r="A49" s="196" t="s">
        <v>73</v>
      </c>
      <c r="B49" s="196" t="s">
        <v>286</v>
      </c>
      <c r="C49" s="170" t="s">
        <v>45</v>
      </c>
      <c r="D49" s="197">
        <v>25000</v>
      </c>
      <c r="E49" s="198">
        <v>0.264</v>
      </c>
      <c r="F49" s="198">
        <v>0.264</v>
      </c>
      <c r="G49" s="198">
        <v>2164</v>
      </c>
      <c r="H49" s="168">
        <f t="shared" si="0"/>
        <v>6600</v>
      </c>
      <c r="I49" s="196"/>
      <c r="J49" s="196">
        <v>24</v>
      </c>
      <c r="K49" s="164"/>
      <c r="L49" s="163"/>
      <c r="M49" s="168"/>
      <c r="N49" s="192"/>
      <c r="O49" s="193"/>
      <c r="P49" s="194"/>
      <c r="Q49" s="194"/>
      <c r="R49" s="195"/>
      <c r="S49" s="193"/>
      <c r="T49" s="192"/>
      <c r="U49" s="193"/>
      <c r="V49" s="188"/>
    </row>
    <row r="50" spans="1:22" s="49" customFormat="1" ht="12.75" customHeight="1">
      <c r="A50" s="522" t="s">
        <v>287</v>
      </c>
      <c r="B50" s="523"/>
      <c r="C50" s="170" t="s">
        <v>45</v>
      </c>
      <c r="D50" s="190">
        <v>21000</v>
      </c>
      <c r="E50" s="172">
        <v>0.034</v>
      </c>
      <c r="F50" s="160">
        <v>0.034</v>
      </c>
      <c r="G50" s="173">
        <v>1934</v>
      </c>
      <c r="H50" s="168">
        <f t="shared" si="0"/>
        <v>714</v>
      </c>
      <c r="I50" s="160"/>
      <c r="J50" s="191">
        <v>18</v>
      </c>
      <c r="K50" s="164"/>
      <c r="L50" s="163"/>
      <c r="M50" s="168"/>
      <c r="N50" s="192"/>
      <c r="O50" s="193"/>
      <c r="P50" s="194"/>
      <c r="Q50" s="194"/>
      <c r="R50" s="195"/>
      <c r="S50" s="193"/>
      <c r="T50" s="192"/>
      <c r="U50" s="193"/>
      <c r="V50" s="188"/>
    </row>
    <row r="51" spans="1:22" s="49" customFormat="1" ht="12.75" customHeight="1">
      <c r="A51" s="163" t="s">
        <v>288</v>
      </c>
      <c r="B51" s="199"/>
      <c r="C51" s="170" t="s">
        <v>45</v>
      </c>
      <c r="D51" s="190">
        <v>21000</v>
      </c>
      <c r="E51" s="172">
        <v>0.578</v>
      </c>
      <c r="F51" s="160">
        <v>0.578</v>
      </c>
      <c r="G51" s="173">
        <v>2257</v>
      </c>
      <c r="H51" s="168">
        <f t="shared" si="0"/>
        <v>12138</v>
      </c>
      <c r="I51" s="160"/>
      <c r="J51" s="191">
        <v>17</v>
      </c>
      <c r="K51" s="164"/>
      <c r="L51" s="163"/>
      <c r="M51" s="168"/>
      <c r="N51" s="192"/>
      <c r="O51" s="193"/>
      <c r="P51" s="194"/>
      <c r="Q51" s="194"/>
      <c r="R51" s="195"/>
      <c r="S51" s="193"/>
      <c r="T51" s="192"/>
      <c r="U51" s="193"/>
      <c r="V51" s="188"/>
    </row>
    <row r="52" spans="1:22" s="49" customFormat="1" ht="12.75" customHeight="1">
      <c r="A52" s="196" t="s">
        <v>73</v>
      </c>
      <c r="B52" s="196" t="s">
        <v>289</v>
      </c>
      <c r="C52" s="170" t="s">
        <v>45</v>
      </c>
      <c r="D52" s="197">
        <v>25000</v>
      </c>
      <c r="E52" s="198">
        <v>0.054</v>
      </c>
      <c r="F52" s="198">
        <v>0.054</v>
      </c>
      <c r="G52" s="198">
        <v>2165</v>
      </c>
      <c r="H52" s="168">
        <f t="shared" si="0"/>
        <v>1350</v>
      </c>
      <c r="I52" s="196"/>
      <c r="J52" s="196">
        <v>24</v>
      </c>
      <c r="K52" s="164"/>
      <c r="L52" s="163"/>
      <c r="M52" s="168"/>
      <c r="N52" s="192"/>
      <c r="O52" s="193"/>
      <c r="P52" s="194"/>
      <c r="Q52" s="194"/>
      <c r="R52" s="195"/>
      <c r="S52" s="193"/>
      <c r="T52" s="192"/>
      <c r="U52" s="193"/>
      <c r="V52" s="188"/>
    </row>
    <row r="53" spans="1:22" s="49" customFormat="1" ht="12.75" customHeight="1">
      <c r="A53" s="196" t="s">
        <v>73</v>
      </c>
      <c r="B53" s="196" t="s">
        <v>290</v>
      </c>
      <c r="C53" s="170" t="s">
        <v>45</v>
      </c>
      <c r="D53" s="197">
        <v>25000</v>
      </c>
      <c r="E53" s="198">
        <v>0.164</v>
      </c>
      <c r="F53" s="198">
        <v>0.164</v>
      </c>
      <c r="G53" s="198">
        <v>2166</v>
      </c>
      <c r="H53" s="168">
        <f t="shared" si="0"/>
        <v>4100</v>
      </c>
      <c r="I53" s="196"/>
      <c r="J53" s="196">
        <v>24</v>
      </c>
      <c r="K53" s="164"/>
      <c r="L53" s="163"/>
      <c r="M53" s="168"/>
      <c r="N53" s="192"/>
      <c r="O53" s="193"/>
      <c r="P53" s="194"/>
      <c r="Q53" s="194"/>
      <c r="R53" s="195"/>
      <c r="S53" s="193"/>
      <c r="T53" s="192"/>
      <c r="U53" s="193"/>
      <c r="V53" s="188"/>
    </row>
    <row r="54" spans="1:22" s="49" customFormat="1" ht="12.75" customHeight="1">
      <c r="A54" s="522" t="s">
        <v>291</v>
      </c>
      <c r="B54" s="523"/>
      <c r="C54" s="170" t="s">
        <v>45</v>
      </c>
      <c r="D54" s="190">
        <v>21000</v>
      </c>
      <c r="E54" s="172">
        <v>0.22</v>
      </c>
      <c r="F54" s="160">
        <v>0.22</v>
      </c>
      <c r="G54" s="173">
        <v>599</v>
      </c>
      <c r="H54" s="168">
        <f t="shared" si="0"/>
        <v>4620</v>
      </c>
      <c r="I54" s="160"/>
      <c r="J54" s="191">
        <v>10</v>
      </c>
      <c r="K54" s="164"/>
      <c r="L54" s="163"/>
      <c r="M54" s="168"/>
      <c r="N54" s="192"/>
      <c r="O54" s="193"/>
      <c r="P54" s="194"/>
      <c r="Q54" s="194"/>
      <c r="R54" s="195"/>
      <c r="S54" s="193"/>
      <c r="T54" s="192"/>
      <c r="U54" s="193"/>
      <c r="V54" s="188"/>
    </row>
    <row r="55" spans="1:22" s="49" customFormat="1" ht="12.75" customHeight="1">
      <c r="A55" s="522" t="s">
        <v>292</v>
      </c>
      <c r="B55" s="523"/>
      <c r="C55" s="170" t="s">
        <v>45</v>
      </c>
      <c r="D55" s="190">
        <v>21000</v>
      </c>
      <c r="E55" s="172">
        <v>0.067</v>
      </c>
      <c r="F55" s="160">
        <v>0.067</v>
      </c>
      <c r="G55" s="173">
        <v>601</v>
      </c>
      <c r="H55" s="168">
        <f t="shared" si="0"/>
        <v>1407</v>
      </c>
      <c r="I55" s="160"/>
      <c r="J55" s="191">
        <v>2</v>
      </c>
      <c r="K55" s="164"/>
      <c r="L55" s="163"/>
      <c r="M55" s="168"/>
      <c r="N55" s="192"/>
      <c r="O55" s="193"/>
      <c r="P55" s="194"/>
      <c r="Q55" s="194"/>
      <c r="R55" s="195"/>
      <c r="S55" s="193"/>
      <c r="T55" s="192"/>
      <c r="U55" s="193"/>
      <c r="V55" s="188"/>
    </row>
    <row r="56" spans="1:22" s="49" customFormat="1" ht="12.75" customHeight="1">
      <c r="A56" s="196" t="s">
        <v>73</v>
      </c>
      <c r="B56" s="196" t="s">
        <v>293</v>
      </c>
      <c r="C56" s="170" t="s">
        <v>45</v>
      </c>
      <c r="D56" s="197">
        <v>25000</v>
      </c>
      <c r="E56" s="198">
        <v>0.154</v>
      </c>
      <c r="F56" s="198">
        <v>0.154</v>
      </c>
      <c r="G56" s="200">
        <v>2168</v>
      </c>
      <c r="H56" s="168">
        <f t="shared" si="0"/>
        <v>3850</v>
      </c>
      <c r="I56" s="196"/>
      <c r="J56" s="196">
        <v>24</v>
      </c>
      <c r="K56" s="164"/>
      <c r="L56" s="163"/>
      <c r="M56" s="168"/>
      <c r="N56" s="192"/>
      <c r="O56" s="193"/>
      <c r="P56" s="194"/>
      <c r="Q56" s="194"/>
      <c r="R56" s="195"/>
      <c r="S56" s="193"/>
      <c r="T56" s="192"/>
      <c r="U56" s="193"/>
      <c r="V56" s="188"/>
    </row>
    <row r="57" spans="1:22" s="49" customFormat="1" ht="12.75" customHeight="1">
      <c r="A57" s="522" t="s">
        <v>294</v>
      </c>
      <c r="B57" s="523"/>
      <c r="C57" s="170" t="s">
        <v>45</v>
      </c>
      <c r="D57" s="190">
        <v>21000</v>
      </c>
      <c r="E57" s="172">
        <v>0.268</v>
      </c>
      <c r="F57" s="160">
        <v>0.268</v>
      </c>
      <c r="G57" s="173">
        <v>602</v>
      </c>
      <c r="H57" s="168">
        <f t="shared" si="0"/>
        <v>5628</v>
      </c>
      <c r="I57" s="160"/>
      <c r="J57" s="191">
        <v>2</v>
      </c>
      <c r="K57" s="164"/>
      <c r="L57" s="163"/>
      <c r="M57" s="168"/>
      <c r="N57" s="192"/>
      <c r="O57" s="193"/>
      <c r="P57" s="194"/>
      <c r="Q57" s="194"/>
      <c r="R57" s="195"/>
      <c r="S57" s="193"/>
      <c r="T57" s="192"/>
      <c r="U57" s="193"/>
      <c r="V57" s="188"/>
    </row>
    <row r="58" spans="1:22" s="49" customFormat="1" ht="12.75" customHeight="1">
      <c r="A58" s="522" t="s">
        <v>295</v>
      </c>
      <c r="B58" s="523"/>
      <c r="C58" s="170" t="s">
        <v>45</v>
      </c>
      <c r="D58" s="190">
        <v>21000</v>
      </c>
      <c r="E58" s="172">
        <v>0.253</v>
      </c>
      <c r="F58" s="160">
        <v>0.253</v>
      </c>
      <c r="G58" s="173">
        <v>603</v>
      </c>
      <c r="H58" s="168">
        <f t="shared" si="0"/>
        <v>5313</v>
      </c>
      <c r="I58" s="160"/>
      <c r="J58" s="191">
        <v>2</v>
      </c>
      <c r="K58" s="164"/>
      <c r="L58" s="163"/>
      <c r="M58" s="168"/>
      <c r="N58" s="192"/>
      <c r="O58" s="193"/>
      <c r="P58" s="194"/>
      <c r="Q58" s="194"/>
      <c r="R58" s="195"/>
      <c r="S58" s="193"/>
      <c r="T58" s="192"/>
      <c r="U58" s="193"/>
      <c r="V58" s="188"/>
    </row>
    <row r="59" spans="1:22" s="49" customFormat="1" ht="12.75" customHeight="1">
      <c r="A59" s="522" t="s">
        <v>296</v>
      </c>
      <c r="B59" s="523"/>
      <c r="C59" s="170" t="s">
        <v>45</v>
      </c>
      <c r="D59" s="190">
        <v>21000</v>
      </c>
      <c r="E59" s="172">
        <v>0.21</v>
      </c>
      <c r="F59" s="160">
        <v>0.21</v>
      </c>
      <c r="G59" s="173">
        <v>606</v>
      </c>
      <c r="H59" s="168">
        <f t="shared" si="0"/>
        <v>4410</v>
      </c>
      <c r="I59" s="160"/>
      <c r="J59" s="191">
        <v>2</v>
      </c>
      <c r="K59" s="164"/>
      <c r="L59" s="163"/>
      <c r="M59" s="168"/>
      <c r="N59" s="192"/>
      <c r="O59" s="193"/>
      <c r="P59" s="194"/>
      <c r="Q59" s="194"/>
      <c r="R59" s="195"/>
      <c r="S59" s="193"/>
      <c r="T59" s="192"/>
      <c r="U59" s="193"/>
      <c r="V59" s="188"/>
    </row>
    <row r="60" spans="1:22" s="49" customFormat="1" ht="12.75" customHeight="1">
      <c r="A60" s="522" t="s">
        <v>297</v>
      </c>
      <c r="B60" s="523"/>
      <c r="C60" s="170" t="s">
        <v>45</v>
      </c>
      <c r="D60" s="190">
        <v>21000</v>
      </c>
      <c r="E60" s="172">
        <v>0.19</v>
      </c>
      <c r="F60" s="160">
        <v>0.19</v>
      </c>
      <c r="G60" s="173">
        <v>607</v>
      </c>
      <c r="H60" s="168">
        <f t="shared" si="0"/>
        <v>3990</v>
      </c>
      <c r="I60" s="160"/>
      <c r="J60" s="191">
        <v>2</v>
      </c>
      <c r="K60" s="164"/>
      <c r="L60" s="163"/>
      <c r="M60" s="168"/>
      <c r="N60" s="192"/>
      <c r="O60" s="193"/>
      <c r="P60" s="194"/>
      <c r="Q60" s="194"/>
      <c r="R60" s="195"/>
      <c r="S60" s="193"/>
      <c r="T60" s="192"/>
      <c r="U60" s="193"/>
      <c r="V60" s="188"/>
    </row>
    <row r="61" spans="1:22" s="49" customFormat="1" ht="12.75" customHeight="1">
      <c r="A61" s="522" t="s">
        <v>298</v>
      </c>
      <c r="B61" s="523"/>
      <c r="C61" s="170" t="s">
        <v>45</v>
      </c>
      <c r="D61" s="190">
        <v>21000</v>
      </c>
      <c r="E61" s="172">
        <v>0.16</v>
      </c>
      <c r="F61" s="160">
        <v>0.16</v>
      </c>
      <c r="G61" s="173">
        <v>1740</v>
      </c>
      <c r="H61" s="168">
        <f t="shared" si="0"/>
        <v>3360</v>
      </c>
      <c r="I61" s="160"/>
      <c r="J61" s="191">
        <v>18</v>
      </c>
      <c r="K61" s="164"/>
      <c r="L61" s="163"/>
      <c r="M61" s="168"/>
      <c r="N61" s="192"/>
      <c r="O61" s="193"/>
      <c r="P61" s="194"/>
      <c r="Q61" s="194"/>
      <c r="R61" s="195"/>
      <c r="S61" s="193"/>
      <c r="T61" s="192"/>
      <c r="U61" s="193"/>
      <c r="V61" s="188"/>
    </row>
    <row r="62" spans="1:22" s="49" customFormat="1" ht="12.75" customHeight="1">
      <c r="A62" s="163" t="s">
        <v>299</v>
      </c>
      <c r="B62" s="199"/>
      <c r="C62" s="170" t="s">
        <v>45</v>
      </c>
      <c r="D62" s="190">
        <v>21000</v>
      </c>
      <c r="E62" s="172">
        <v>6.69</v>
      </c>
      <c r="F62" s="160">
        <v>6.69</v>
      </c>
      <c r="G62" s="173">
        <v>2259</v>
      </c>
      <c r="H62" s="168">
        <f t="shared" si="0"/>
        <v>140490</v>
      </c>
      <c r="I62" s="160"/>
      <c r="J62" s="191">
        <v>17</v>
      </c>
      <c r="K62" s="164"/>
      <c r="L62" s="163"/>
      <c r="M62" s="168"/>
      <c r="N62" s="192"/>
      <c r="O62" s="193"/>
      <c r="P62" s="194"/>
      <c r="Q62" s="194"/>
      <c r="R62" s="195"/>
      <c r="S62" s="193"/>
      <c r="T62" s="192"/>
      <c r="U62" s="193"/>
      <c r="V62" s="188"/>
    </row>
    <row r="63" spans="1:22" s="49" customFormat="1" ht="12.75" customHeight="1">
      <c r="A63" s="522" t="s">
        <v>300</v>
      </c>
      <c r="B63" s="523"/>
      <c r="C63" s="170" t="s">
        <v>45</v>
      </c>
      <c r="D63" s="190">
        <v>21000</v>
      </c>
      <c r="E63" s="172">
        <v>0.289</v>
      </c>
      <c r="F63" s="160">
        <v>0.289</v>
      </c>
      <c r="G63" s="173">
        <v>609</v>
      </c>
      <c r="H63" s="168">
        <f t="shared" si="0"/>
        <v>6069</v>
      </c>
      <c r="I63" s="160"/>
      <c r="J63" s="191">
        <v>2</v>
      </c>
      <c r="K63" s="164"/>
      <c r="L63" s="163"/>
      <c r="M63" s="168"/>
      <c r="N63" s="192"/>
      <c r="O63" s="193"/>
      <c r="P63" s="194"/>
      <c r="Q63" s="194"/>
      <c r="R63" s="195"/>
      <c r="S63" s="193"/>
      <c r="T63" s="192"/>
      <c r="U63" s="193"/>
      <c r="V63" s="188"/>
    </row>
    <row r="64" spans="1:22" s="49" customFormat="1" ht="12.75" customHeight="1">
      <c r="A64" s="163" t="s">
        <v>301</v>
      </c>
      <c r="B64" s="199"/>
      <c r="C64" s="170" t="s">
        <v>45</v>
      </c>
      <c r="D64" s="190">
        <v>21000</v>
      </c>
      <c r="E64" s="172">
        <v>0.214</v>
      </c>
      <c r="F64" s="160">
        <v>0.214</v>
      </c>
      <c r="G64" s="173">
        <v>2260</v>
      </c>
      <c r="H64" s="168">
        <f t="shared" si="0"/>
        <v>4494</v>
      </c>
      <c r="I64" s="160"/>
      <c r="J64" s="191">
        <v>17</v>
      </c>
      <c r="K64" s="164"/>
      <c r="L64" s="163"/>
      <c r="M64" s="168"/>
      <c r="N64" s="192"/>
      <c r="O64" s="193"/>
      <c r="P64" s="194"/>
      <c r="Q64" s="194"/>
      <c r="R64" s="195"/>
      <c r="S64" s="193"/>
      <c r="T64" s="192"/>
      <c r="U64" s="193"/>
      <c r="V64" s="188"/>
    </row>
    <row r="65" spans="1:22" s="49" customFormat="1" ht="12.75" customHeight="1">
      <c r="A65" s="522" t="s">
        <v>302</v>
      </c>
      <c r="B65" s="523"/>
      <c r="C65" s="170" t="s">
        <v>45</v>
      </c>
      <c r="D65" s="190">
        <v>21000</v>
      </c>
      <c r="E65" s="172">
        <v>0.008</v>
      </c>
      <c r="F65" s="160">
        <v>0.008</v>
      </c>
      <c r="G65" s="173">
        <v>612</v>
      </c>
      <c r="H65" s="168">
        <f t="shared" si="0"/>
        <v>168</v>
      </c>
      <c r="I65" s="160"/>
      <c r="J65" s="191">
        <v>2</v>
      </c>
      <c r="K65" s="164">
        <v>18</v>
      </c>
      <c r="L65" s="163"/>
      <c r="M65" s="168"/>
      <c r="N65" s="192"/>
      <c r="O65" s="193"/>
      <c r="P65" s="194"/>
      <c r="Q65" s="194"/>
      <c r="R65" s="195"/>
      <c r="S65" s="193"/>
      <c r="T65" s="192"/>
      <c r="U65" s="193"/>
      <c r="V65" s="188"/>
    </row>
    <row r="66" spans="1:22" s="49" customFormat="1" ht="12.75" customHeight="1">
      <c r="A66" s="163" t="s">
        <v>303</v>
      </c>
      <c r="B66" s="199"/>
      <c r="C66" s="170" t="s">
        <v>45</v>
      </c>
      <c r="D66" s="190">
        <v>21000</v>
      </c>
      <c r="E66" s="172">
        <v>0.94</v>
      </c>
      <c r="F66" s="160">
        <v>0.94</v>
      </c>
      <c r="G66" s="173">
        <v>2261</v>
      </c>
      <c r="H66" s="168">
        <f t="shared" si="0"/>
        <v>19740</v>
      </c>
      <c r="I66" s="160"/>
      <c r="J66" s="191">
        <v>17</v>
      </c>
      <c r="K66" s="164"/>
      <c r="L66" s="163"/>
      <c r="M66" s="168"/>
      <c r="N66" s="192"/>
      <c r="O66" s="193"/>
      <c r="P66" s="194"/>
      <c r="Q66" s="194"/>
      <c r="R66" s="195"/>
      <c r="S66" s="193"/>
      <c r="T66" s="192"/>
      <c r="U66" s="193"/>
      <c r="V66" s="188"/>
    </row>
    <row r="67" spans="1:22" s="49" customFormat="1" ht="12.75" customHeight="1">
      <c r="A67" s="163" t="s">
        <v>304</v>
      </c>
      <c r="B67" s="199"/>
      <c r="C67" s="170" t="s">
        <v>45</v>
      </c>
      <c r="D67" s="190">
        <v>21000</v>
      </c>
      <c r="E67" s="172">
        <v>0.16</v>
      </c>
      <c r="F67" s="160">
        <v>0.16</v>
      </c>
      <c r="G67" s="173">
        <v>2262</v>
      </c>
      <c r="H67" s="168">
        <f t="shared" si="0"/>
        <v>3360</v>
      </c>
      <c r="I67" s="160"/>
      <c r="J67" s="191">
        <v>17</v>
      </c>
      <c r="K67" s="164"/>
      <c r="L67" s="163"/>
      <c r="M67" s="168"/>
      <c r="N67" s="192"/>
      <c r="O67" s="193"/>
      <c r="P67" s="194"/>
      <c r="Q67" s="194"/>
      <c r="R67" s="195"/>
      <c r="S67" s="193"/>
      <c r="T67" s="192"/>
      <c r="U67" s="193"/>
      <c r="V67" s="188"/>
    </row>
    <row r="68" spans="1:22" s="49" customFormat="1" ht="12.75" customHeight="1">
      <c r="A68" s="522" t="s">
        <v>305</v>
      </c>
      <c r="B68" s="523"/>
      <c r="C68" s="170" t="s">
        <v>45</v>
      </c>
      <c r="D68" s="190">
        <v>21000</v>
      </c>
      <c r="E68" s="172">
        <v>0.23</v>
      </c>
      <c r="F68" s="160">
        <v>0.23</v>
      </c>
      <c r="G68" s="173">
        <v>614</v>
      </c>
      <c r="H68" s="168">
        <f t="shared" si="0"/>
        <v>4830</v>
      </c>
      <c r="I68" s="160"/>
      <c r="J68" s="191">
        <v>2</v>
      </c>
      <c r="K68" s="164"/>
      <c r="L68" s="163"/>
      <c r="M68" s="168"/>
      <c r="N68" s="192"/>
      <c r="O68" s="193"/>
      <c r="P68" s="194"/>
      <c r="Q68" s="194"/>
      <c r="R68" s="195"/>
      <c r="S68" s="193"/>
      <c r="T68" s="192"/>
      <c r="U68" s="193"/>
      <c r="V68" s="188"/>
    </row>
    <row r="69" spans="1:22" s="49" customFormat="1" ht="12.75" customHeight="1">
      <c r="A69" s="201" t="s">
        <v>306</v>
      </c>
      <c r="B69" s="199"/>
      <c r="C69" s="170" t="s">
        <v>45</v>
      </c>
      <c r="D69" s="190">
        <v>21000</v>
      </c>
      <c r="E69" s="172">
        <v>1.388</v>
      </c>
      <c r="F69" s="160">
        <v>1.388</v>
      </c>
      <c r="G69" s="173">
        <v>2263</v>
      </c>
      <c r="H69" s="168">
        <f t="shared" si="0"/>
        <v>29147.999999999996</v>
      </c>
      <c r="I69" s="160"/>
      <c r="J69" s="191">
        <v>17</v>
      </c>
      <c r="K69" s="164"/>
      <c r="L69" s="163"/>
      <c r="M69" s="168"/>
      <c r="N69" s="192"/>
      <c r="O69" s="193"/>
      <c r="P69" s="194"/>
      <c r="Q69" s="194"/>
      <c r="R69" s="195"/>
      <c r="S69" s="193"/>
      <c r="T69" s="192"/>
      <c r="U69" s="193"/>
      <c r="V69" s="188"/>
    </row>
    <row r="70" spans="1:22" s="49" customFormat="1" ht="12.75" customHeight="1">
      <c r="A70" s="163" t="s">
        <v>307</v>
      </c>
      <c r="B70" s="199"/>
      <c r="C70" s="170" t="s">
        <v>45</v>
      </c>
      <c r="D70" s="190">
        <v>21000</v>
      </c>
      <c r="E70" s="172">
        <v>0.871</v>
      </c>
      <c r="F70" s="160">
        <v>0.871</v>
      </c>
      <c r="G70" s="173">
        <v>2264</v>
      </c>
      <c r="H70" s="168">
        <f t="shared" si="0"/>
        <v>18291</v>
      </c>
      <c r="I70" s="160"/>
      <c r="J70" s="191">
        <v>17</v>
      </c>
      <c r="K70" s="164"/>
      <c r="L70" s="163"/>
      <c r="M70" s="168"/>
      <c r="N70" s="192"/>
      <c r="O70" s="193"/>
      <c r="P70" s="194"/>
      <c r="Q70" s="194"/>
      <c r="R70" s="195"/>
      <c r="S70" s="193"/>
      <c r="T70" s="192"/>
      <c r="U70" s="193"/>
      <c r="V70" s="188"/>
    </row>
    <row r="71" spans="1:22" s="49" customFormat="1" ht="12.75" customHeight="1">
      <c r="A71" s="178" t="s">
        <v>308</v>
      </c>
      <c r="B71" s="202"/>
      <c r="C71" s="178" t="s">
        <v>45</v>
      </c>
      <c r="D71" s="190">
        <v>21000</v>
      </c>
      <c r="E71" s="166">
        <v>0.827</v>
      </c>
      <c r="F71" s="185">
        <v>0.827</v>
      </c>
      <c r="G71" s="178">
        <v>2250</v>
      </c>
      <c r="H71" s="168">
        <f t="shared" si="0"/>
        <v>17367</v>
      </c>
      <c r="I71" s="187"/>
      <c r="J71" s="191">
        <v>25</v>
      </c>
      <c r="K71" s="164"/>
      <c r="L71" s="163"/>
      <c r="M71" s="168"/>
      <c r="N71" s="192"/>
      <c r="O71" s="193"/>
      <c r="P71" s="194"/>
      <c r="Q71" s="194"/>
      <c r="R71" s="195"/>
      <c r="S71" s="193"/>
      <c r="T71" s="192"/>
      <c r="U71" s="193"/>
      <c r="V71" s="188"/>
    </row>
    <row r="72" spans="1:22" s="49" customFormat="1" ht="12.75" customHeight="1">
      <c r="A72" s="522" t="s">
        <v>309</v>
      </c>
      <c r="B72" s="523"/>
      <c r="C72" s="170" t="s">
        <v>45</v>
      </c>
      <c r="D72" s="190">
        <v>21000</v>
      </c>
      <c r="E72" s="172">
        <v>0.102</v>
      </c>
      <c r="F72" s="160">
        <v>0.102</v>
      </c>
      <c r="G72" s="173">
        <v>1717</v>
      </c>
      <c r="H72" s="168">
        <f t="shared" si="0"/>
        <v>2142</v>
      </c>
      <c r="I72" s="160"/>
      <c r="J72" s="191">
        <v>1</v>
      </c>
      <c r="K72" s="164"/>
      <c r="L72" s="163"/>
      <c r="M72" s="168"/>
      <c r="N72" s="192"/>
      <c r="O72" s="193"/>
      <c r="P72" s="194"/>
      <c r="Q72" s="194"/>
      <c r="R72" s="195"/>
      <c r="S72" s="193"/>
      <c r="T72" s="192"/>
      <c r="U72" s="193"/>
      <c r="V72" s="188"/>
    </row>
    <row r="73" spans="1:22" s="49" customFormat="1" ht="12.75" customHeight="1">
      <c r="A73" s="522" t="s">
        <v>310</v>
      </c>
      <c r="B73" s="523"/>
      <c r="C73" s="178" t="s">
        <v>45</v>
      </c>
      <c r="D73" s="190">
        <v>21000</v>
      </c>
      <c r="E73" s="185">
        <v>0.325</v>
      </c>
      <c r="F73" s="185">
        <v>0.325</v>
      </c>
      <c r="G73" s="178">
        <v>2245</v>
      </c>
      <c r="H73" s="168">
        <f aca="true" t="shared" si="1" ref="H73:H136">D73*E73</f>
        <v>6825</v>
      </c>
      <c r="I73" s="166"/>
      <c r="J73" s="203">
        <v>25</v>
      </c>
      <c r="K73" s="164"/>
      <c r="L73" s="163"/>
      <c r="M73" s="168"/>
      <c r="N73" s="192"/>
      <c r="O73" s="193"/>
      <c r="P73" s="194"/>
      <c r="Q73" s="194"/>
      <c r="R73" s="195"/>
      <c r="S73" s="193"/>
      <c r="T73" s="192"/>
      <c r="U73" s="193"/>
      <c r="V73" s="188"/>
    </row>
    <row r="74" spans="1:22" s="49" customFormat="1" ht="12.75" customHeight="1">
      <c r="A74" s="522" t="s">
        <v>311</v>
      </c>
      <c r="B74" s="523"/>
      <c r="C74" s="178" t="s">
        <v>45</v>
      </c>
      <c r="D74" s="190">
        <v>21000</v>
      </c>
      <c r="E74" s="185">
        <v>0.929</v>
      </c>
      <c r="F74" s="185">
        <v>0.929</v>
      </c>
      <c r="G74" s="178">
        <v>2247</v>
      </c>
      <c r="H74" s="168">
        <f t="shared" si="1"/>
        <v>19509</v>
      </c>
      <c r="I74" s="166"/>
      <c r="J74" s="203">
        <v>25</v>
      </c>
      <c r="K74" s="164"/>
      <c r="L74" s="163"/>
      <c r="M74" s="168"/>
      <c r="N74" s="192"/>
      <c r="O74" s="193"/>
      <c r="P74" s="194"/>
      <c r="Q74" s="194"/>
      <c r="R74" s="195"/>
      <c r="S74" s="193"/>
      <c r="T74" s="192"/>
      <c r="U74" s="193"/>
      <c r="V74" s="188"/>
    </row>
    <row r="75" spans="1:22" s="49" customFormat="1" ht="12.75" customHeight="1">
      <c r="A75" s="522" t="s">
        <v>312</v>
      </c>
      <c r="B75" s="523"/>
      <c r="C75" s="178" t="s">
        <v>45</v>
      </c>
      <c r="D75" s="190">
        <v>21000</v>
      </c>
      <c r="E75" s="578">
        <v>0.968</v>
      </c>
      <c r="F75" s="578">
        <v>0.968</v>
      </c>
      <c r="G75" s="178">
        <v>2246</v>
      </c>
      <c r="H75" s="168">
        <f t="shared" si="1"/>
        <v>20328</v>
      </c>
      <c r="I75" s="166"/>
      <c r="J75" s="203">
        <v>25</v>
      </c>
      <c r="K75" s="164"/>
      <c r="L75" s="163"/>
      <c r="M75" s="168"/>
      <c r="N75" s="192"/>
      <c r="O75" s="193"/>
      <c r="P75" s="194"/>
      <c r="Q75" s="194"/>
      <c r="R75" s="195"/>
      <c r="S75" s="193"/>
      <c r="T75" s="192"/>
      <c r="U75" s="193"/>
      <c r="V75" s="188"/>
    </row>
    <row r="76" spans="1:22" s="49" customFormat="1" ht="12.75" customHeight="1">
      <c r="A76" s="522" t="s">
        <v>313</v>
      </c>
      <c r="B76" s="523"/>
      <c r="C76" s="178" t="s">
        <v>45</v>
      </c>
      <c r="D76" s="190">
        <v>21000</v>
      </c>
      <c r="E76" s="578"/>
      <c r="F76" s="578"/>
      <c r="G76" s="178"/>
      <c r="H76" s="168">
        <f t="shared" si="1"/>
        <v>0</v>
      </c>
      <c r="I76" s="166"/>
      <c r="J76" s="203">
        <v>25</v>
      </c>
      <c r="K76" s="164"/>
      <c r="L76" s="163"/>
      <c r="M76" s="168"/>
      <c r="N76" s="192"/>
      <c r="O76" s="193"/>
      <c r="P76" s="194"/>
      <c r="Q76" s="194"/>
      <c r="R76" s="195"/>
      <c r="S76" s="193"/>
      <c r="T76" s="192"/>
      <c r="U76" s="193"/>
      <c r="V76" s="188"/>
    </row>
    <row r="77" spans="1:22" s="49" customFormat="1" ht="12.75" customHeight="1">
      <c r="A77" s="522" t="s">
        <v>314</v>
      </c>
      <c r="B77" s="523"/>
      <c r="C77" s="178" t="s">
        <v>45</v>
      </c>
      <c r="D77" s="190">
        <v>21000</v>
      </c>
      <c r="E77" s="185">
        <v>0.406</v>
      </c>
      <c r="F77" s="185">
        <v>0.406</v>
      </c>
      <c r="G77" s="178">
        <v>2248</v>
      </c>
      <c r="H77" s="168">
        <f t="shared" si="1"/>
        <v>8526</v>
      </c>
      <c r="I77" s="166"/>
      <c r="J77" s="203">
        <v>25</v>
      </c>
      <c r="K77" s="164"/>
      <c r="L77" s="163"/>
      <c r="M77" s="168"/>
      <c r="N77" s="192"/>
      <c r="O77" s="193"/>
      <c r="P77" s="194"/>
      <c r="Q77" s="194"/>
      <c r="R77" s="195"/>
      <c r="S77" s="193"/>
      <c r="T77" s="192"/>
      <c r="U77" s="193"/>
      <c r="V77" s="188"/>
    </row>
    <row r="78" spans="1:22" s="49" customFormat="1" ht="12.75" customHeight="1">
      <c r="A78" s="522" t="s">
        <v>315</v>
      </c>
      <c r="B78" s="523"/>
      <c r="C78" s="170" t="s">
        <v>45</v>
      </c>
      <c r="D78" s="190">
        <v>18000</v>
      </c>
      <c r="E78" s="172">
        <v>0.01</v>
      </c>
      <c r="F78" s="160">
        <v>0.01</v>
      </c>
      <c r="G78" s="173">
        <v>437</v>
      </c>
      <c r="H78" s="168">
        <f t="shared" si="1"/>
        <v>180</v>
      </c>
      <c r="I78" s="160" t="s">
        <v>316</v>
      </c>
      <c r="J78" s="191">
        <v>1</v>
      </c>
      <c r="K78" s="164"/>
      <c r="L78" s="163"/>
      <c r="M78" s="168"/>
      <c r="N78" s="192"/>
      <c r="O78" s="193"/>
      <c r="P78" s="194"/>
      <c r="Q78" s="194"/>
      <c r="R78" s="195"/>
      <c r="S78" s="193"/>
      <c r="T78" s="192"/>
      <c r="U78" s="193"/>
      <c r="V78" s="188"/>
    </row>
    <row r="79" spans="1:22" s="49" customFormat="1" ht="12.75" customHeight="1">
      <c r="A79" s="522" t="s">
        <v>317</v>
      </c>
      <c r="B79" s="523"/>
      <c r="C79" s="170" t="s">
        <v>45</v>
      </c>
      <c r="D79" s="190">
        <v>18000</v>
      </c>
      <c r="E79" s="172">
        <v>0.19</v>
      </c>
      <c r="F79" s="160">
        <v>0.19</v>
      </c>
      <c r="G79" s="173">
        <v>1515</v>
      </c>
      <c r="H79" s="168">
        <f t="shared" si="1"/>
        <v>3420</v>
      </c>
      <c r="I79" s="160"/>
      <c r="J79" s="191">
        <v>1</v>
      </c>
      <c r="K79" s="164"/>
      <c r="L79" s="163"/>
      <c r="M79" s="168"/>
      <c r="N79" s="192"/>
      <c r="O79" s="193"/>
      <c r="P79" s="194"/>
      <c r="Q79" s="194"/>
      <c r="R79" s="195"/>
      <c r="S79" s="193"/>
      <c r="T79" s="192"/>
      <c r="U79" s="193"/>
      <c r="V79" s="188"/>
    </row>
    <row r="80" spans="1:22" s="49" customFormat="1" ht="12.75" customHeight="1">
      <c r="A80" s="522" t="s">
        <v>318</v>
      </c>
      <c r="B80" s="523"/>
      <c r="C80" s="170" t="s">
        <v>45</v>
      </c>
      <c r="D80" s="190">
        <v>18000</v>
      </c>
      <c r="E80" s="172">
        <v>0.22</v>
      </c>
      <c r="F80" s="160">
        <v>0.22</v>
      </c>
      <c r="G80" s="173">
        <v>1515</v>
      </c>
      <c r="H80" s="168">
        <f t="shared" si="1"/>
        <v>3960</v>
      </c>
      <c r="I80" s="160"/>
      <c r="J80" s="204">
        <v>1</v>
      </c>
      <c r="K80" s="164"/>
      <c r="L80" s="163"/>
      <c r="M80" s="168"/>
      <c r="N80" s="192"/>
      <c r="O80" s="193"/>
      <c r="P80" s="194"/>
      <c r="Q80" s="194"/>
      <c r="R80" s="195"/>
      <c r="S80" s="193"/>
      <c r="T80" s="192"/>
      <c r="U80" s="193"/>
      <c r="V80" s="188"/>
    </row>
    <row r="81" spans="1:13" ht="12.75" customHeight="1">
      <c r="A81" s="522" t="s">
        <v>319</v>
      </c>
      <c r="B81" s="523"/>
      <c r="C81" s="170" t="s">
        <v>45</v>
      </c>
      <c r="D81" s="190">
        <v>16000</v>
      </c>
      <c r="E81" s="172">
        <v>0.058</v>
      </c>
      <c r="F81" s="160">
        <v>0.058</v>
      </c>
      <c r="G81" s="173">
        <v>96</v>
      </c>
      <c r="H81" s="168">
        <f t="shared" si="1"/>
        <v>928</v>
      </c>
      <c r="I81" s="160"/>
      <c r="J81" s="161"/>
      <c r="K81" s="162"/>
      <c r="L81" s="163"/>
      <c r="M81" s="162"/>
    </row>
    <row r="82" spans="1:13" s="49" customFormat="1" ht="12.75" customHeight="1">
      <c r="A82" s="575" t="s">
        <v>101</v>
      </c>
      <c r="B82" s="575"/>
      <c r="C82" s="575"/>
      <c r="D82" s="155"/>
      <c r="E82" s="156"/>
      <c r="F82" s="157"/>
      <c r="G82" s="158"/>
      <c r="H82" s="168"/>
      <c r="I82" s="160"/>
      <c r="J82" s="161">
        <v>12</v>
      </c>
      <c r="K82" s="162"/>
      <c r="L82" s="163"/>
      <c r="M82" s="162"/>
    </row>
    <row r="83" spans="1:13" ht="12.75" customHeight="1">
      <c r="A83" s="522" t="s">
        <v>320</v>
      </c>
      <c r="B83" s="523"/>
      <c r="C83" s="205" t="s">
        <v>45</v>
      </c>
      <c r="D83" s="171">
        <v>18000</v>
      </c>
      <c r="E83" s="172">
        <v>0.485</v>
      </c>
      <c r="F83" s="160">
        <v>0.485</v>
      </c>
      <c r="G83" s="173" t="s">
        <v>321</v>
      </c>
      <c r="H83" s="168">
        <f t="shared" si="1"/>
        <v>8730</v>
      </c>
      <c r="I83" s="160"/>
      <c r="J83" s="161">
        <v>12</v>
      </c>
      <c r="K83" s="162"/>
      <c r="L83" s="163"/>
      <c r="M83" s="162"/>
    </row>
    <row r="84" spans="1:13" ht="12.75" customHeight="1">
      <c r="A84" s="522" t="s">
        <v>322</v>
      </c>
      <c r="B84" s="523"/>
      <c r="C84" s="170" t="s">
        <v>45</v>
      </c>
      <c r="D84" s="171">
        <v>18000</v>
      </c>
      <c r="E84" s="172">
        <v>0.153</v>
      </c>
      <c r="F84" s="160">
        <v>0.153</v>
      </c>
      <c r="G84" s="173">
        <v>1678</v>
      </c>
      <c r="H84" s="168">
        <f t="shared" si="1"/>
        <v>2754</v>
      </c>
      <c r="I84" s="160"/>
      <c r="J84" s="161"/>
      <c r="K84" s="162"/>
      <c r="L84" s="163"/>
      <c r="M84" s="162"/>
    </row>
    <row r="85" spans="1:13" s="206" customFormat="1" ht="12.75" customHeight="1">
      <c r="A85" s="575" t="s">
        <v>323</v>
      </c>
      <c r="B85" s="575"/>
      <c r="C85" s="575"/>
      <c r="D85" s="155"/>
      <c r="E85" s="156"/>
      <c r="F85" s="157"/>
      <c r="G85" s="158"/>
      <c r="H85" s="168">
        <f t="shared" si="1"/>
        <v>0</v>
      </c>
      <c r="I85" s="160"/>
      <c r="J85" s="161">
        <v>5</v>
      </c>
      <c r="K85" s="162"/>
      <c r="L85" s="163"/>
      <c r="M85" s="162"/>
    </row>
    <row r="86" spans="1:13" s="206" customFormat="1" ht="12.75" customHeight="1">
      <c r="A86" s="175" t="s">
        <v>324</v>
      </c>
      <c r="B86" s="175"/>
      <c r="C86" s="207" t="s">
        <v>45</v>
      </c>
      <c r="D86" s="171">
        <v>24000</v>
      </c>
      <c r="E86" s="172">
        <v>1.637</v>
      </c>
      <c r="F86" s="160">
        <v>1.637</v>
      </c>
      <c r="G86" s="173">
        <v>2277</v>
      </c>
      <c r="H86" s="168">
        <f t="shared" si="1"/>
        <v>39288</v>
      </c>
      <c r="I86" s="160"/>
      <c r="J86" s="161">
        <v>22</v>
      </c>
      <c r="K86" s="162"/>
      <c r="L86" s="163"/>
      <c r="M86" s="162"/>
    </row>
    <row r="87" spans="1:13" s="206" customFormat="1" ht="12.75" customHeight="1">
      <c r="A87" s="175" t="s">
        <v>325</v>
      </c>
      <c r="B87" s="175"/>
      <c r="C87" s="207" t="s">
        <v>45</v>
      </c>
      <c r="D87" s="171">
        <v>24000</v>
      </c>
      <c r="E87" s="172">
        <v>0.856</v>
      </c>
      <c r="F87" s="160">
        <v>0.856</v>
      </c>
      <c r="G87" s="173">
        <v>2278</v>
      </c>
      <c r="H87" s="168">
        <f t="shared" si="1"/>
        <v>20544</v>
      </c>
      <c r="I87" s="160"/>
      <c r="J87" s="161">
        <v>22</v>
      </c>
      <c r="K87" s="162"/>
      <c r="L87" s="163"/>
      <c r="M87" s="162"/>
    </row>
    <row r="88" spans="1:13" s="206" customFormat="1" ht="12.75" customHeight="1">
      <c r="A88" s="175" t="s">
        <v>326</v>
      </c>
      <c r="B88" s="175"/>
      <c r="C88" s="207" t="s">
        <v>45</v>
      </c>
      <c r="D88" s="171">
        <v>24000</v>
      </c>
      <c r="E88" s="172">
        <v>0.94</v>
      </c>
      <c r="F88" s="160">
        <v>0.94</v>
      </c>
      <c r="G88" s="173">
        <v>2276</v>
      </c>
      <c r="H88" s="168">
        <f t="shared" si="1"/>
        <v>22560</v>
      </c>
      <c r="I88" s="160"/>
      <c r="J88" s="161">
        <v>22</v>
      </c>
      <c r="K88" s="162"/>
      <c r="L88" s="163"/>
      <c r="M88" s="162"/>
    </row>
    <row r="89" spans="1:13" ht="12.75" customHeight="1">
      <c r="A89" s="522" t="s">
        <v>327</v>
      </c>
      <c r="B89" s="523"/>
      <c r="C89" s="170" t="s">
        <v>45</v>
      </c>
      <c r="D89" s="171">
        <v>24000</v>
      </c>
      <c r="E89" s="172">
        <v>0.3</v>
      </c>
      <c r="F89" s="160"/>
      <c r="G89" s="173" t="s">
        <v>321</v>
      </c>
      <c r="H89" s="168">
        <f t="shared" si="1"/>
        <v>7200</v>
      </c>
      <c r="I89" s="160"/>
      <c r="J89" s="161">
        <v>5</v>
      </c>
      <c r="K89" s="162"/>
      <c r="L89" s="163"/>
      <c r="M89" s="162"/>
    </row>
    <row r="90" spans="1:13" ht="12.75" customHeight="1">
      <c r="A90" s="522" t="s">
        <v>328</v>
      </c>
      <c r="B90" s="523"/>
      <c r="C90" s="170" t="s">
        <v>45</v>
      </c>
      <c r="D90" s="171">
        <v>24000</v>
      </c>
      <c r="E90" s="172">
        <v>0.4</v>
      </c>
      <c r="F90" s="160"/>
      <c r="G90" s="173" t="s">
        <v>321</v>
      </c>
      <c r="H90" s="168">
        <f t="shared" si="1"/>
        <v>9600</v>
      </c>
      <c r="I90" s="160"/>
      <c r="J90" s="161"/>
      <c r="K90" s="208"/>
      <c r="L90" s="163"/>
      <c r="M90" s="162"/>
    </row>
    <row r="91" spans="1:13" ht="12.75" customHeight="1">
      <c r="A91" s="575" t="s">
        <v>104</v>
      </c>
      <c r="B91" s="575"/>
      <c r="C91" s="575"/>
      <c r="D91" s="155"/>
      <c r="E91" s="156"/>
      <c r="F91" s="157"/>
      <c r="G91" s="158"/>
      <c r="H91" s="168">
        <f t="shared" si="1"/>
        <v>0</v>
      </c>
      <c r="I91" s="160"/>
      <c r="J91" s="161">
        <v>12</v>
      </c>
      <c r="K91" s="162"/>
      <c r="L91" s="163"/>
      <c r="M91" s="162"/>
    </row>
    <row r="92" spans="1:13" ht="12.75" customHeight="1">
      <c r="A92" s="522" t="s">
        <v>329</v>
      </c>
      <c r="B92" s="523"/>
      <c r="C92" s="170" t="s">
        <v>45</v>
      </c>
      <c r="D92" s="171">
        <v>24000</v>
      </c>
      <c r="E92" s="172">
        <v>0.12</v>
      </c>
      <c r="F92" s="160">
        <v>0.12</v>
      </c>
      <c r="G92" s="173">
        <v>1644</v>
      </c>
      <c r="H92" s="168">
        <f t="shared" si="1"/>
        <v>2880</v>
      </c>
      <c r="I92" s="160"/>
      <c r="J92" s="161">
        <v>12</v>
      </c>
      <c r="K92" s="162"/>
      <c r="L92" s="163"/>
      <c r="M92" s="162"/>
    </row>
    <row r="93" spans="1:13" ht="12.75" customHeight="1">
      <c r="A93" s="522" t="s">
        <v>330</v>
      </c>
      <c r="B93" s="523"/>
      <c r="C93" s="170" t="s">
        <v>45</v>
      </c>
      <c r="D93" s="171">
        <v>24000</v>
      </c>
      <c r="E93" s="172">
        <v>0.126</v>
      </c>
      <c r="F93" s="160">
        <v>0.126</v>
      </c>
      <c r="G93" s="173">
        <v>1569</v>
      </c>
      <c r="H93" s="168">
        <f t="shared" si="1"/>
        <v>3024</v>
      </c>
      <c r="I93" s="160"/>
      <c r="J93" s="161">
        <v>1</v>
      </c>
      <c r="K93" s="162"/>
      <c r="L93" s="163"/>
      <c r="M93" s="162"/>
    </row>
    <row r="94" spans="1:13" ht="12.75" customHeight="1">
      <c r="A94" s="163" t="s">
        <v>331</v>
      </c>
      <c r="B94" s="199"/>
      <c r="C94" s="170" t="s">
        <v>45</v>
      </c>
      <c r="D94" s="171">
        <v>18000</v>
      </c>
      <c r="E94" s="172">
        <v>0.769</v>
      </c>
      <c r="F94" s="160">
        <v>0.769</v>
      </c>
      <c r="G94" s="173">
        <v>2255</v>
      </c>
      <c r="H94" s="168">
        <f t="shared" si="1"/>
        <v>13842</v>
      </c>
      <c r="I94" s="160"/>
      <c r="J94" s="209">
        <v>17</v>
      </c>
      <c r="K94" s="162"/>
      <c r="L94" s="163"/>
      <c r="M94" s="162"/>
    </row>
    <row r="95" spans="1:13" ht="12.75" customHeight="1">
      <c r="A95" s="522" t="s">
        <v>332</v>
      </c>
      <c r="B95" s="523"/>
      <c r="C95" s="170" t="s">
        <v>45</v>
      </c>
      <c r="D95" s="171">
        <v>24000</v>
      </c>
      <c r="E95" s="198">
        <v>0.397</v>
      </c>
      <c r="F95" s="198">
        <v>0.397</v>
      </c>
      <c r="G95" s="210" t="s">
        <v>333</v>
      </c>
      <c r="H95" s="168">
        <f>D95*E95</f>
        <v>9528</v>
      </c>
      <c r="I95" s="196"/>
      <c r="J95" s="196">
        <v>24</v>
      </c>
      <c r="K95" s="162"/>
      <c r="L95" s="163"/>
      <c r="M95" s="162"/>
    </row>
    <row r="96" spans="1:13" ht="12.75" customHeight="1">
      <c r="A96" s="522" t="s">
        <v>334</v>
      </c>
      <c r="B96" s="523"/>
      <c r="C96" s="170" t="s">
        <v>45</v>
      </c>
      <c r="D96" s="171">
        <v>24000</v>
      </c>
      <c r="E96" s="172">
        <v>0.03</v>
      </c>
      <c r="F96" s="160">
        <v>0.03</v>
      </c>
      <c r="G96" s="173">
        <v>502</v>
      </c>
      <c r="H96" s="168">
        <f t="shared" si="1"/>
        <v>720</v>
      </c>
      <c r="I96" s="160"/>
      <c r="J96" s="161">
        <v>1</v>
      </c>
      <c r="K96" s="162"/>
      <c r="L96" s="163"/>
      <c r="M96" s="162"/>
    </row>
    <row r="97" spans="1:13" ht="12.75" customHeight="1">
      <c r="A97" s="522" t="s">
        <v>335</v>
      </c>
      <c r="B97" s="523"/>
      <c r="C97" s="170" t="s">
        <v>45</v>
      </c>
      <c r="D97" s="171">
        <v>24000</v>
      </c>
      <c r="E97" s="172">
        <v>0.03</v>
      </c>
      <c r="F97" s="160">
        <v>0.03</v>
      </c>
      <c r="G97" s="173">
        <v>505</v>
      </c>
      <c r="H97" s="168">
        <f t="shared" si="1"/>
        <v>720</v>
      </c>
      <c r="I97" s="160"/>
      <c r="J97" s="161"/>
      <c r="K97" s="162"/>
      <c r="L97" s="163"/>
      <c r="M97" s="162"/>
    </row>
    <row r="98" spans="1:13" ht="12.75" customHeight="1">
      <c r="A98" s="522" t="s">
        <v>336</v>
      </c>
      <c r="B98" s="523"/>
      <c r="C98" s="170" t="s">
        <v>45</v>
      </c>
      <c r="D98" s="171">
        <v>24000</v>
      </c>
      <c r="E98" s="172">
        <v>0.177</v>
      </c>
      <c r="F98" s="160">
        <v>0.177</v>
      </c>
      <c r="G98" s="173">
        <v>514</v>
      </c>
      <c r="H98" s="168">
        <f t="shared" si="1"/>
        <v>4248</v>
      </c>
      <c r="I98" s="160"/>
      <c r="J98" s="161">
        <v>3</v>
      </c>
      <c r="K98" s="162"/>
      <c r="L98" s="163"/>
      <c r="M98" s="162"/>
    </row>
    <row r="99" spans="1:13" ht="12.75" customHeight="1">
      <c r="A99" s="522" t="s">
        <v>337</v>
      </c>
      <c r="B99" s="523"/>
      <c r="C99" s="170" t="s">
        <v>45</v>
      </c>
      <c r="D99" s="171">
        <v>24000</v>
      </c>
      <c r="E99" s="198">
        <v>0.382</v>
      </c>
      <c r="F99" s="198">
        <v>0.382</v>
      </c>
      <c r="G99" s="210" t="s">
        <v>338</v>
      </c>
      <c r="H99" s="168">
        <f t="shared" si="1"/>
        <v>9168</v>
      </c>
      <c r="I99" s="160"/>
      <c r="J99" s="161">
        <v>24</v>
      </c>
      <c r="K99" s="162"/>
      <c r="L99" s="163"/>
      <c r="M99" s="162"/>
    </row>
    <row r="100" spans="1:13" ht="12.75" customHeight="1">
      <c r="A100" s="522" t="s">
        <v>339</v>
      </c>
      <c r="B100" s="523"/>
      <c r="C100" s="170" t="s">
        <v>45</v>
      </c>
      <c r="D100" s="171">
        <v>24000</v>
      </c>
      <c r="E100" s="172">
        <v>0.101</v>
      </c>
      <c r="F100" s="160">
        <v>0.101</v>
      </c>
      <c r="G100" s="173">
        <v>525</v>
      </c>
      <c r="H100" s="168">
        <f t="shared" si="1"/>
        <v>2424</v>
      </c>
      <c r="I100" s="160"/>
      <c r="J100" s="161">
        <v>18</v>
      </c>
      <c r="K100" s="162"/>
      <c r="L100" s="163"/>
      <c r="M100" s="162"/>
    </row>
    <row r="101" spans="1:13" ht="12.75" customHeight="1">
      <c r="A101" s="522" t="s">
        <v>340</v>
      </c>
      <c r="B101" s="523"/>
      <c r="C101" s="170" t="s">
        <v>45</v>
      </c>
      <c r="D101" s="171">
        <v>24000</v>
      </c>
      <c r="E101" s="172">
        <v>0.848</v>
      </c>
      <c r="F101" s="160">
        <v>0.848</v>
      </c>
      <c r="G101" s="173">
        <v>1929</v>
      </c>
      <c r="H101" s="168">
        <f t="shared" si="1"/>
        <v>20352</v>
      </c>
      <c r="I101" s="160"/>
      <c r="J101" s="161">
        <v>18</v>
      </c>
      <c r="K101" s="162"/>
      <c r="L101" s="163"/>
      <c r="M101" s="162"/>
    </row>
    <row r="102" spans="1:13" ht="12.75" customHeight="1">
      <c r="A102" s="522" t="s">
        <v>341</v>
      </c>
      <c r="B102" s="523"/>
      <c r="C102" s="170" t="s">
        <v>45</v>
      </c>
      <c r="D102" s="171">
        <v>24000</v>
      </c>
      <c r="E102" s="172">
        <v>0.063</v>
      </c>
      <c r="F102" s="160">
        <v>0.063</v>
      </c>
      <c r="G102" s="173" t="s">
        <v>342</v>
      </c>
      <c r="H102" s="168">
        <f t="shared" si="1"/>
        <v>1512</v>
      </c>
      <c r="I102" s="160"/>
      <c r="J102" s="161"/>
      <c r="K102" s="162"/>
      <c r="L102" s="163"/>
      <c r="M102" s="162"/>
    </row>
    <row r="103" spans="1:13" ht="12.75" customHeight="1">
      <c r="A103" s="522" t="s">
        <v>343</v>
      </c>
      <c r="B103" s="523"/>
      <c r="C103" s="170" t="s">
        <v>45</v>
      </c>
      <c r="D103" s="171">
        <v>24000</v>
      </c>
      <c r="E103" s="172">
        <v>0.535</v>
      </c>
      <c r="F103" s="160">
        <v>0.535</v>
      </c>
      <c r="G103" s="173" t="s">
        <v>344</v>
      </c>
      <c r="H103" s="168">
        <f t="shared" si="1"/>
        <v>12840</v>
      </c>
      <c r="I103" s="160"/>
      <c r="J103" s="169"/>
      <c r="K103" s="162"/>
      <c r="L103" s="163"/>
      <c r="M103" s="162"/>
    </row>
    <row r="104" spans="1:13" ht="12.75" customHeight="1">
      <c r="A104" s="201" t="s">
        <v>345</v>
      </c>
      <c r="B104" s="199"/>
      <c r="C104" s="170" t="s">
        <v>45</v>
      </c>
      <c r="D104" s="171">
        <v>24000</v>
      </c>
      <c r="E104" s="172">
        <v>0.288</v>
      </c>
      <c r="F104" s="160">
        <v>0.288</v>
      </c>
      <c r="G104" s="173">
        <v>2271</v>
      </c>
      <c r="H104" s="168">
        <f t="shared" si="1"/>
        <v>6911.999999999999</v>
      </c>
      <c r="I104" s="160"/>
      <c r="J104" s="161">
        <v>22</v>
      </c>
      <c r="K104" s="162"/>
      <c r="L104" s="163"/>
      <c r="M104" s="162"/>
    </row>
    <row r="105" spans="1:13" ht="12.75" customHeight="1">
      <c r="A105" s="201" t="s">
        <v>346</v>
      </c>
      <c r="B105" s="199"/>
      <c r="C105" s="170" t="s">
        <v>45</v>
      </c>
      <c r="D105" s="171">
        <v>24000</v>
      </c>
      <c r="E105" s="172">
        <v>4.984</v>
      </c>
      <c r="F105" s="160">
        <v>4.984</v>
      </c>
      <c r="G105" s="173">
        <v>2272</v>
      </c>
      <c r="H105" s="168">
        <f t="shared" si="1"/>
        <v>119616</v>
      </c>
      <c r="I105" s="160"/>
      <c r="J105" s="161">
        <v>22</v>
      </c>
      <c r="K105" s="162"/>
      <c r="L105" s="163"/>
      <c r="M105" s="162"/>
    </row>
    <row r="106" spans="1:13" ht="12.75" customHeight="1">
      <c r="A106" s="522" t="s">
        <v>347</v>
      </c>
      <c r="B106" s="523"/>
      <c r="C106" s="170" t="s">
        <v>45</v>
      </c>
      <c r="D106" s="171">
        <v>24000</v>
      </c>
      <c r="E106" s="172">
        <v>0.27</v>
      </c>
      <c r="F106" s="160">
        <v>0.27</v>
      </c>
      <c r="G106" s="173">
        <v>1636</v>
      </c>
      <c r="H106" s="168">
        <f t="shared" si="1"/>
        <v>6480</v>
      </c>
      <c r="I106" s="160"/>
      <c r="J106" s="161">
        <v>12</v>
      </c>
      <c r="K106" s="162"/>
      <c r="L106" s="163"/>
      <c r="M106" s="162"/>
    </row>
    <row r="107" spans="1:13" s="49" customFormat="1" ht="12.75" customHeight="1">
      <c r="A107" s="522" t="s">
        <v>348</v>
      </c>
      <c r="B107" s="523"/>
      <c r="C107" s="170" t="s">
        <v>45</v>
      </c>
      <c r="D107" s="171">
        <v>24000</v>
      </c>
      <c r="E107" s="172">
        <v>0.12</v>
      </c>
      <c r="F107" s="160">
        <v>0.12</v>
      </c>
      <c r="G107" s="173">
        <v>1634</v>
      </c>
      <c r="H107" s="168">
        <f t="shared" si="1"/>
        <v>2880</v>
      </c>
      <c r="I107" s="160"/>
      <c r="J107" s="161">
        <v>6</v>
      </c>
      <c r="K107" s="162"/>
      <c r="L107" s="163"/>
      <c r="M107" s="162"/>
    </row>
    <row r="108" spans="1:13" s="49" customFormat="1" ht="12.75" customHeight="1">
      <c r="A108" s="201" t="s">
        <v>349</v>
      </c>
      <c r="B108" s="199"/>
      <c r="C108" s="170" t="s">
        <v>45</v>
      </c>
      <c r="D108" s="171">
        <v>24000</v>
      </c>
      <c r="E108" s="172">
        <v>3.577</v>
      </c>
      <c r="F108" s="160">
        <v>3.577</v>
      </c>
      <c r="G108" s="173">
        <v>2269</v>
      </c>
      <c r="H108" s="168">
        <f t="shared" si="1"/>
        <v>85848</v>
      </c>
      <c r="I108" s="160"/>
      <c r="J108" s="161">
        <v>22</v>
      </c>
      <c r="K108" s="162"/>
      <c r="L108" s="163"/>
      <c r="M108" s="162"/>
    </row>
    <row r="109" spans="1:13" s="49" customFormat="1" ht="12.75" customHeight="1">
      <c r="A109" s="201" t="s">
        <v>350</v>
      </c>
      <c r="B109" s="199"/>
      <c r="C109" s="170" t="s">
        <v>45</v>
      </c>
      <c r="D109" s="171">
        <v>24000</v>
      </c>
      <c r="E109" s="172">
        <v>2.903</v>
      </c>
      <c r="F109" s="160">
        <v>2.903</v>
      </c>
      <c r="G109" s="173">
        <v>2270</v>
      </c>
      <c r="H109" s="168">
        <f t="shared" si="1"/>
        <v>69672</v>
      </c>
      <c r="I109" s="160"/>
      <c r="J109" s="161">
        <v>22</v>
      </c>
      <c r="K109" s="162"/>
      <c r="L109" s="163"/>
      <c r="M109" s="162"/>
    </row>
    <row r="110" spans="1:13" s="49" customFormat="1" ht="12.75" customHeight="1">
      <c r="A110" s="201" t="s">
        <v>351</v>
      </c>
      <c r="B110" s="199"/>
      <c r="C110" s="170" t="s">
        <v>45</v>
      </c>
      <c r="D110" s="171">
        <v>25000</v>
      </c>
      <c r="E110" s="172">
        <v>0.623</v>
      </c>
      <c r="F110" s="160">
        <v>0.623</v>
      </c>
      <c r="G110" s="173">
        <v>2258</v>
      </c>
      <c r="H110" s="168">
        <f t="shared" si="1"/>
        <v>15575</v>
      </c>
      <c r="I110" s="160"/>
      <c r="J110" s="161">
        <v>17</v>
      </c>
      <c r="K110" s="162"/>
      <c r="L110" s="163"/>
      <c r="M110" s="162"/>
    </row>
    <row r="111" spans="1:13" ht="12.75" customHeight="1">
      <c r="A111" s="522" t="s">
        <v>352</v>
      </c>
      <c r="B111" s="523"/>
      <c r="C111" s="170" t="s">
        <v>45</v>
      </c>
      <c r="D111" s="171">
        <v>24000</v>
      </c>
      <c r="E111" s="172">
        <v>0.06</v>
      </c>
      <c r="F111" s="160">
        <v>0.06</v>
      </c>
      <c r="G111" s="173">
        <v>615</v>
      </c>
      <c r="H111" s="168">
        <f t="shared" si="1"/>
        <v>1440</v>
      </c>
      <c r="I111" s="160"/>
      <c r="J111" s="161">
        <v>12</v>
      </c>
      <c r="K111" s="162"/>
      <c r="L111" s="163"/>
      <c r="M111" s="162"/>
    </row>
    <row r="112" spans="1:13" ht="12.75" customHeight="1">
      <c r="A112" s="522" t="s">
        <v>353</v>
      </c>
      <c r="B112" s="523"/>
      <c r="C112" s="170" t="s">
        <v>45</v>
      </c>
      <c r="D112" s="171">
        <v>18000</v>
      </c>
      <c r="E112" s="172">
        <v>0.901</v>
      </c>
      <c r="F112" s="160">
        <v>0.901</v>
      </c>
      <c r="G112" s="173">
        <v>1683</v>
      </c>
      <c r="H112" s="168">
        <f t="shared" si="1"/>
        <v>16218</v>
      </c>
      <c r="I112" s="160"/>
      <c r="J112" s="161">
        <v>1</v>
      </c>
      <c r="K112" s="162"/>
      <c r="L112" s="163"/>
      <c r="M112" s="162"/>
    </row>
    <row r="113" spans="1:13" ht="12.75" customHeight="1">
      <c r="A113" s="522" t="s">
        <v>354</v>
      </c>
      <c r="B113" s="523"/>
      <c r="C113" s="170" t="s">
        <v>45</v>
      </c>
      <c r="D113" s="171">
        <v>24000</v>
      </c>
      <c r="E113" s="172">
        <v>0.023</v>
      </c>
      <c r="F113" s="160">
        <v>0.023</v>
      </c>
      <c r="G113" s="173">
        <v>448</v>
      </c>
      <c r="H113" s="168">
        <f t="shared" si="1"/>
        <v>552</v>
      </c>
      <c r="I113" s="160"/>
      <c r="J113" s="161">
        <v>2</v>
      </c>
      <c r="K113" s="162"/>
      <c r="L113" s="163"/>
      <c r="M113" s="162"/>
    </row>
    <row r="114" spans="1:13" ht="12.75" customHeight="1">
      <c r="A114" s="522" t="s">
        <v>355</v>
      </c>
      <c r="B114" s="523"/>
      <c r="C114" s="170" t="s">
        <v>45</v>
      </c>
      <c r="D114" s="171">
        <v>24000</v>
      </c>
      <c r="E114" s="172">
        <v>0.044</v>
      </c>
      <c r="F114" s="160">
        <v>0.044</v>
      </c>
      <c r="G114" s="173" t="s">
        <v>356</v>
      </c>
      <c r="H114" s="168">
        <f t="shared" si="1"/>
        <v>1056</v>
      </c>
      <c r="I114" s="160"/>
      <c r="J114" s="161"/>
      <c r="K114" s="162"/>
      <c r="L114" s="163"/>
      <c r="M114" s="162"/>
    </row>
    <row r="115" spans="1:13" ht="12.75" customHeight="1">
      <c r="A115" s="575" t="s">
        <v>357</v>
      </c>
      <c r="B115" s="575"/>
      <c r="C115" s="575"/>
      <c r="D115" s="155"/>
      <c r="E115" s="156"/>
      <c r="F115" s="157"/>
      <c r="G115" s="158"/>
      <c r="H115" s="168">
        <f t="shared" si="1"/>
        <v>0</v>
      </c>
      <c r="I115" s="160"/>
      <c r="J115" s="161">
        <v>3</v>
      </c>
      <c r="K115" s="162"/>
      <c r="L115" s="163"/>
      <c r="M115" s="162"/>
    </row>
    <row r="116" spans="1:13" ht="12.75" customHeight="1">
      <c r="A116" s="522" t="s">
        <v>358</v>
      </c>
      <c r="B116" s="523"/>
      <c r="C116" s="164" t="s">
        <v>45</v>
      </c>
      <c r="D116" s="211">
        <v>20000</v>
      </c>
      <c r="E116" s="172">
        <v>0.009</v>
      </c>
      <c r="F116" s="160">
        <v>0.009</v>
      </c>
      <c r="G116" s="173">
        <v>120</v>
      </c>
      <c r="H116" s="168">
        <f t="shared" si="1"/>
        <v>180</v>
      </c>
      <c r="I116" s="160" t="s">
        <v>359</v>
      </c>
      <c r="J116" s="161">
        <v>4</v>
      </c>
      <c r="K116" s="162"/>
      <c r="L116" s="163"/>
      <c r="M116" s="162"/>
    </row>
    <row r="117" spans="1:13" ht="12.75" customHeight="1">
      <c r="A117" s="522" t="s">
        <v>360</v>
      </c>
      <c r="B117" s="523"/>
      <c r="C117" s="170" t="s">
        <v>45</v>
      </c>
      <c r="D117" s="171">
        <v>38000</v>
      </c>
      <c r="E117" s="172">
        <v>0.24</v>
      </c>
      <c r="F117" s="160">
        <v>0.24</v>
      </c>
      <c r="G117" s="173">
        <v>1573</v>
      </c>
      <c r="H117" s="168">
        <f t="shared" si="1"/>
        <v>9120</v>
      </c>
      <c r="I117" s="160"/>
      <c r="J117" s="161"/>
      <c r="K117" s="162"/>
      <c r="L117" s="163"/>
      <c r="M117" s="162"/>
    </row>
    <row r="118" spans="1:13" ht="12.75" customHeight="1">
      <c r="A118" s="522" t="s">
        <v>361</v>
      </c>
      <c r="B118" s="523"/>
      <c r="C118" s="170" t="s">
        <v>45</v>
      </c>
      <c r="D118" s="171">
        <v>38000</v>
      </c>
      <c r="E118" s="172">
        <v>0.008</v>
      </c>
      <c r="F118" s="160">
        <v>0.008</v>
      </c>
      <c r="G118" s="173">
        <v>469</v>
      </c>
      <c r="H118" s="168">
        <f t="shared" si="1"/>
        <v>304</v>
      </c>
      <c r="I118" s="160"/>
      <c r="J118" s="161"/>
      <c r="K118" s="162"/>
      <c r="L118" s="163"/>
      <c r="M118" s="162"/>
    </row>
    <row r="119" spans="1:13" ht="12.75" customHeight="1">
      <c r="A119" s="522" t="s">
        <v>362</v>
      </c>
      <c r="B119" s="523"/>
      <c r="C119" s="170" t="s">
        <v>45</v>
      </c>
      <c r="D119" s="171">
        <v>38000</v>
      </c>
      <c r="E119" s="172">
        <v>0.09</v>
      </c>
      <c r="F119" s="160">
        <v>0.09</v>
      </c>
      <c r="G119" s="173">
        <v>2069</v>
      </c>
      <c r="H119" s="168">
        <f t="shared" si="1"/>
        <v>3420</v>
      </c>
      <c r="I119" s="160"/>
      <c r="J119" s="161"/>
      <c r="K119" s="162"/>
      <c r="L119" s="163"/>
      <c r="M119" s="162"/>
    </row>
    <row r="120" spans="1:13" ht="12.75" customHeight="1">
      <c r="A120" s="522" t="s">
        <v>363</v>
      </c>
      <c r="B120" s="523"/>
      <c r="C120" s="170" t="s">
        <v>45</v>
      </c>
      <c r="D120" s="171">
        <v>38000</v>
      </c>
      <c r="E120" s="172">
        <v>0.155</v>
      </c>
      <c r="F120" s="160">
        <v>0.155</v>
      </c>
      <c r="G120" s="173">
        <v>2070</v>
      </c>
      <c r="H120" s="168">
        <f t="shared" si="1"/>
        <v>5890</v>
      </c>
      <c r="I120" s="160"/>
      <c r="J120" s="161">
        <v>18</v>
      </c>
      <c r="K120" s="162"/>
      <c r="L120" s="163"/>
      <c r="M120" s="162"/>
    </row>
    <row r="121" spans="1:13" ht="12.75" customHeight="1">
      <c r="A121" s="575" t="s">
        <v>364</v>
      </c>
      <c r="B121" s="575"/>
      <c r="C121" s="575"/>
      <c r="D121" s="155"/>
      <c r="E121" s="156"/>
      <c r="F121" s="157"/>
      <c r="G121" s="158"/>
      <c r="H121" s="168"/>
      <c r="I121" s="160"/>
      <c r="J121" s="161">
        <v>1</v>
      </c>
      <c r="K121" s="162"/>
      <c r="L121" s="163"/>
      <c r="M121" s="162"/>
    </row>
    <row r="122" spans="1:13" ht="12.75" customHeight="1">
      <c r="A122" s="522" t="s">
        <v>365</v>
      </c>
      <c r="B122" s="523"/>
      <c r="C122" s="170" t="s">
        <v>45</v>
      </c>
      <c r="D122" s="189">
        <v>50000</v>
      </c>
      <c r="E122" s="172">
        <v>0.08</v>
      </c>
      <c r="F122" s="160">
        <v>0.08</v>
      </c>
      <c r="G122" s="173">
        <v>1356</v>
      </c>
      <c r="H122" s="168">
        <f t="shared" si="1"/>
        <v>4000</v>
      </c>
      <c r="I122" s="160"/>
      <c r="J122" s="161">
        <v>1</v>
      </c>
      <c r="K122" s="162"/>
      <c r="L122" s="163"/>
      <c r="M122" s="162"/>
    </row>
    <row r="123" spans="1:13" ht="12.75" customHeight="1">
      <c r="A123" s="522" t="s">
        <v>366</v>
      </c>
      <c r="B123" s="523"/>
      <c r="C123" s="170" t="s">
        <v>45</v>
      </c>
      <c r="D123" s="189">
        <v>50000</v>
      </c>
      <c r="E123" s="172">
        <v>0.017</v>
      </c>
      <c r="F123" s="160">
        <v>0.017</v>
      </c>
      <c r="G123" s="173">
        <v>1357</v>
      </c>
      <c r="H123" s="168">
        <f t="shared" si="1"/>
        <v>850.0000000000001</v>
      </c>
      <c r="I123" s="160"/>
      <c r="J123" s="161">
        <v>6</v>
      </c>
      <c r="K123" s="162"/>
      <c r="L123" s="163"/>
      <c r="M123" s="162"/>
    </row>
    <row r="124" spans="1:13" ht="13.5" customHeight="1">
      <c r="A124" s="522" t="s">
        <v>367</v>
      </c>
      <c r="B124" s="523"/>
      <c r="C124" s="170" t="s">
        <v>45</v>
      </c>
      <c r="D124" s="189">
        <v>50000</v>
      </c>
      <c r="E124" s="172">
        <v>0.028</v>
      </c>
      <c r="F124" s="160">
        <v>0.028</v>
      </c>
      <c r="G124" s="173">
        <v>1361</v>
      </c>
      <c r="H124" s="168">
        <f t="shared" si="1"/>
        <v>1400</v>
      </c>
      <c r="I124" s="160"/>
      <c r="J124" s="161">
        <v>2</v>
      </c>
      <c r="K124" s="162"/>
      <c r="L124" s="163"/>
      <c r="M124" s="162"/>
    </row>
    <row r="125" spans="1:13" ht="12.75" customHeight="1">
      <c r="A125" s="522" t="s">
        <v>368</v>
      </c>
      <c r="B125" s="523"/>
      <c r="C125" s="170" t="s">
        <v>45</v>
      </c>
      <c r="D125" s="189">
        <v>50000</v>
      </c>
      <c r="E125" s="172">
        <v>0.045</v>
      </c>
      <c r="F125" s="160">
        <v>0.045</v>
      </c>
      <c r="G125" s="173">
        <v>1363</v>
      </c>
      <c r="H125" s="168">
        <f t="shared" si="1"/>
        <v>2250</v>
      </c>
      <c r="I125" s="160"/>
      <c r="J125" s="161">
        <v>1</v>
      </c>
      <c r="K125" s="162"/>
      <c r="L125" s="163"/>
      <c r="M125" s="162"/>
    </row>
    <row r="126" spans="1:13" ht="12.75" customHeight="1">
      <c r="A126" s="522" t="s">
        <v>369</v>
      </c>
      <c r="B126" s="523"/>
      <c r="C126" s="170" t="s">
        <v>45</v>
      </c>
      <c r="D126" s="189">
        <v>50000</v>
      </c>
      <c r="E126" s="172">
        <v>0.089</v>
      </c>
      <c r="F126" s="160">
        <v>0.089</v>
      </c>
      <c r="G126" s="173">
        <v>1365</v>
      </c>
      <c r="H126" s="168">
        <f t="shared" si="1"/>
        <v>4450</v>
      </c>
      <c r="I126" s="160"/>
      <c r="J126" s="161"/>
      <c r="K126" s="162"/>
      <c r="L126" s="163"/>
      <c r="M126" s="162"/>
    </row>
    <row r="127" spans="1:13" ht="12.75" customHeight="1">
      <c r="A127" s="575" t="s">
        <v>370</v>
      </c>
      <c r="B127" s="575"/>
      <c r="C127" s="575"/>
      <c r="D127" s="155"/>
      <c r="E127" s="156"/>
      <c r="F127" s="157"/>
      <c r="G127" s="158"/>
      <c r="H127" s="168">
        <f t="shared" si="1"/>
        <v>0</v>
      </c>
      <c r="I127" s="160"/>
      <c r="J127" s="161">
        <v>1</v>
      </c>
      <c r="K127" s="162"/>
      <c r="L127" s="163"/>
      <c r="M127" s="162"/>
    </row>
    <row r="128" spans="1:13" ht="12.75" customHeight="1">
      <c r="A128" s="522" t="s">
        <v>371</v>
      </c>
      <c r="B128" s="523"/>
      <c r="C128" s="170" t="s">
        <v>45</v>
      </c>
      <c r="D128" s="171">
        <v>22000</v>
      </c>
      <c r="E128" s="172">
        <v>0.11</v>
      </c>
      <c r="F128" s="160">
        <v>0.11</v>
      </c>
      <c r="G128" s="173">
        <v>478</v>
      </c>
      <c r="H128" s="168">
        <f t="shared" si="1"/>
        <v>2420</v>
      </c>
      <c r="I128" s="160"/>
      <c r="J128" s="161">
        <v>1</v>
      </c>
      <c r="K128" s="162"/>
      <c r="L128" s="163"/>
      <c r="M128" s="162"/>
    </row>
    <row r="129" spans="1:13" ht="12.75" customHeight="1">
      <c r="A129" s="522" t="s">
        <v>372</v>
      </c>
      <c r="B129" s="523"/>
      <c r="C129" s="170" t="s">
        <v>45</v>
      </c>
      <c r="D129" s="171">
        <v>22000</v>
      </c>
      <c r="E129" s="172">
        <v>0.761</v>
      </c>
      <c r="F129" s="160">
        <v>0.761</v>
      </c>
      <c r="G129" s="173">
        <v>478</v>
      </c>
      <c r="H129" s="168">
        <f t="shared" si="1"/>
        <v>16742</v>
      </c>
      <c r="I129" s="160"/>
      <c r="J129" s="161">
        <v>1</v>
      </c>
      <c r="K129" s="162"/>
      <c r="L129" s="163"/>
      <c r="M129" s="162"/>
    </row>
    <row r="130" spans="1:13" ht="12.75" customHeight="1">
      <c r="A130" s="522" t="s">
        <v>373</v>
      </c>
      <c r="B130" s="523"/>
      <c r="C130" s="170" t="s">
        <v>45</v>
      </c>
      <c r="D130" s="171">
        <v>22000</v>
      </c>
      <c r="E130" s="172">
        <v>1.2</v>
      </c>
      <c r="F130" s="160">
        <v>1.2</v>
      </c>
      <c r="G130" s="173">
        <v>484</v>
      </c>
      <c r="H130" s="168">
        <f t="shared" si="1"/>
        <v>26400</v>
      </c>
      <c r="I130" s="160"/>
      <c r="J130" s="161">
        <v>1</v>
      </c>
      <c r="K130" s="162"/>
      <c r="L130" s="163"/>
      <c r="M130" s="162"/>
    </row>
    <row r="131" spans="1:13" ht="12.75" customHeight="1">
      <c r="A131" s="522" t="s">
        <v>374</v>
      </c>
      <c r="B131" s="523"/>
      <c r="C131" s="170" t="s">
        <v>45</v>
      </c>
      <c r="D131" s="171">
        <v>22000</v>
      </c>
      <c r="E131" s="172">
        <v>0.384</v>
      </c>
      <c r="F131" s="160">
        <v>0.384</v>
      </c>
      <c r="G131" s="173">
        <v>1555</v>
      </c>
      <c r="H131" s="168">
        <f t="shared" si="1"/>
        <v>8448</v>
      </c>
      <c r="I131" s="160"/>
      <c r="J131" s="161"/>
      <c r="K131" s="162"/>
      <c r="L131" s="163"/>
      <c r="M131" s="162"/>
    </row>
    <row r="132" spans="1:13" ht="12.75" customHeight="1">
      <c r="A132" s="576" t="s">
        <v>375</v>
      </c>
      <c r="B132" s="577"/>
      <c r="C132" s="205"/>
      <c r="D132" s="171"/>
      <c r="E132" s="172"/>
      <c r="F132" s="160"/>
      <c r="G132" s="173"/>
      <c r="H132" s="168"/>
      <c r="I132" s="160"/>
      <c r="J132" s="161">
        <v>16</v>
      </c>
      <c r="K132" s="162"/>
      <c r="L132" s="163"/>
      <c r="M132" s="162"/>
    </row>
    <row r="133" spans="1:13" ht="12.75" customHeight="1">
      <c r="A133" s="522" t="s">
        <v>376</v>
      </c>
      <c r="B133" s="523"/>
      <c r="C133" s="170" t="s">
        <v>45</v>
      </c>
      <c r="D133" s="171">
        <v>24000</v>
      </c>
      <c r="E133" s="172">
        <v>0.866</v>
      </c>
      <c r="F133" s="160">
        <v>0.866</v>
      </c>
      <c r="G133" s="173" t="s">
        <v>377</v>
      </c>
      <c r="H133" s="168">
        <f t="shared" si="1"/>
        <v>20784</v>
      </c>
      <c r="I133" s="160"/>
      <c r="J133" s="161">
        <v>18</v>
      </c>
      <c r="K133" s="162"/>
      <c r="L133" s="163"/>
      <c r="M133" s="162"/>
    </row>
    <row r="134" spans="1:13" ht="12.75" customHeight="1">
      <c r="A134" s="522" t="s">
        <v>378</v>
      </c>
      <c r="B134" s="523"/>
      <c r="C134" s="170" t="s">
        <v>45</v>
      </c>
      <c r="D134" s="171">
        <v>24000</v>
      </c>
      <c r="E134" s="172">
        <v>0.504</v>
      </c>
      <c r="F134" s="160">
        <v>0.504</v>
      </c>
      <c r="G134" s="173">
        <v>2008</v>
      </c>
      <c r="H134" s="168">
        <f t="shared" si="1"/>
        <v>12096</v>
      </c>
      <c r="I134" s="160"/>
      <c r="J134" s="161">
        <v>12</v>
      </c>
      <c r="K134" s="162"/>
      <c r="L134" s="163"/>
      <c r="M134" s="162"/>
    </row>
    <row r="135" spans="1:13" ht="12.75" customHeight="1">
      <c r="A135" s="522" t="s">
        <v>379</v>
      </c>
      <c r="B135" s="523"/>
      <c r="C135" s="170" t="s">
        <v>45</v>
      </c>
      <c r="D135" s="171">
        <v>24000</v>
      </c>
      <c r="E135" s="172">
        <v>0.08</v>
      </c>
      <c r="F135" s="160">
        <v>0.08</v>
      </c>
      <c r="G135" s="173">
        <v>1566</v>
      </c>
      <c r="H135" s="168">
        <f t="shared" si="1"/>
        <v>1920</v>
      </c>
      <c r="I135" s="160"/>
      <c r="J135" s="161">
        <v>12</v>
      </c>
      <c r="K135" s="162"/>
      <c r="L135" s="163"/>
      <c r="M135" s="162"/>
    </row>
    <row r="136" spans="1:13" ht="12.75" customHeight="1">
      <c r="A136" s="522" t="s">
        <v>380</v>
      </c>
      <c r="B136" s="523"/>
      <c r="C136" s="170" t="s">
        <v>45</v>
      </c>
      <c r="D136" s="171">
        <v>24000</v>
      </c>
      <c r="E136" s="172">
        <v>0.265</v>
      </c>
      <c r="F136" s="160">
        <v>0.265</v>
      </c>
      <c r="G136" s="173">
        <v>1560</v>
      </c>
      <c r="H136" s="168">
        <f t="shared" si="1"/>
        <v>6360</v>
      </c>
      <c r="I136" s="160"/>
      <c r="J136" s="161">
        <v>11</v>
      </c>
      <c r="K136" s="162"/>
      <c r="L136" s="163"/>
      <c r="M136" s="162"/>
    </row>
    <row r="137" spans="1:13" s="49" customFormat="1" ht="12.75" customHeight="1">
      <c r="A137" s="522" t="s">
        <v>381</v>
      </c>
      <c r="B137" s="523"/>
      <c r="C137" s="170" t="s">
        <v>45</v>
      </c>
      <c r="D137" s="171">
        <v>24000</v>
      </c>
      <c r="E137" s="172">
        <v>0.002</v>
      </c>
      <c r="F137" s="160">
        <v>0.002</v>
      </c>
      <c r="G137" s="173">
        <v>430</v>
      </c>
      <c r="H137" s="168">
        <f aca="true" t="shared" si="2" ref="H137:H201">D137*E137</f>
        <v>48</v>
      </c>
      <c r="I137" s="160"/>
      <c r="J137" s="161"/>
      <c r="K137" s="212"/>
      <c r="L137" s="163"/>
      <c r="M137" s="162"/>
    </row>
    <row r="138" spans="1:13" s="49" customFormat="1" ht="12.75" customHeight="1">
      <c r="A138" s="522" t="s">
        <v>382</v>
      </c>
      <c r="B138" s="523"/>
      <c r="C138" s="170" t="s">
        <v>45</v>
      </c>
      <c r="D138" s="171">
        <v>24000</v>
      </c>
      <c r="E138" s="172">
        <v>0.031</v>
      </c>
      <c r="F138" s="160">
        <v>0.031</v>
      </c>
      <c r="G138" s="173">
        <v>430</v>
      </c>
      <c r="H138" s="168">
        <f t="shared" si="2"/>
        <v>744</v>
      </c>
      <c r="I138" s="160"/>
      <c r="J138" s="161"/>
      <c r="K138" s="162"/>
      <c r="L138" s="163"/>
      <c r="M138" s="162"/>
    </row>
    <row r="139" spans="1:13" s="49" customFormat="1" ht="12.75" customHeight="1">
      <c r="A139" s="522" t="s">
        <v>383</v>
      </c>
      <c r="B139" s="523"/>
      <c r="C139" s="170" t="s">
        <v>45</v>
      </c>
      <c r="D139" s="171">
        <v>24000</v>
      </c>
      <c r="E139" s="172">
        <v>0.009</v>
      </c>
      <c r="F139" s="160">
        <v>0.009</v>
      </c>
      <c r="G139" s="173">
        <v>438</v>
      </c>
      <c r="H139" s="168">
        <f t="shared" si="2"/>
        <v>215.99999999999997</v>
      </c>
      <c r="I139" s="160"/>
      <c r="J139" s="161"/>
      <c r="K139" s="162"/>
      <c r="L139" s="163"/>
      <c r="M139" s="162"/>
    </row>
    <row r="140" spans="1:13" s="49" customFormat="1" ht="12.75" customHeight="1">
      <c r="A140" s="522" t="s">
        <v>384</v>
      </c>
      <c r="B140" s="523"/>
      <c r="C140" s="170" t="s">
        <v>45</v>
      </c>
      <c r="D140" s="171">
        <v>24000</v>
      </c>
      <c r="E140" s="172">
        <v>0.012</v>
      </c>
      <c r="F140" s="160">
        <v>0.012</v>
      </c>
      <c r="G140" s="173">
        <v>442</v>
      </c>
      <c r="H140" s="168">
        <f t="shared" si="2"/>
        <v>288</v>
      </c>
      <c r="I140" s="160"/>
      <c r="J140" s="161">
        <v>1</v>
      </c>
      <c r="K140" s="162"/>
      <c r="L140" s="163"/>
      <c r="M140" s="162"/>
    </row>
    <row r="141" spans="1:13" s="49" customFormat="1" ht="12.75" customHeight="1">
      <c r="A141" s="522" t="s">
        <v>385</v>
      </c>
      <c r="B141" s="523"/>
      <c r="C141" s="170" t="s">
        <v>45</v>
      </c>
      <c r="D141" s="171">
        <v>24000</v>
      </c>
      <c r="E141" s="172">
        <v>0.102</v>
      </c>
      <c r="F141" s="160">
        <v>0.102</v>
      </c>
      <c r="G141" s="173">
        <v>467</v>
      </c>
      <c r="H141" s="168">
        <f t="shared" si="2"/>
        <v>2448</v>
      </c>
      <c r="I141" s="160"/>
      <c r="J141" s="213"/>
      <c r="K141" s="162"/>
      <c r="L141" s="163"/>
      <c r="M141" s="162"/>
    </row>
    <row r="142" spans="1:13" ht="12.75" customHeight="1">
      <c r="A142" s="522" t="s">
        <v>386</v>
      </c>
      <c r="B142" s="523"/>
      <c r="C142" s="205" t="s">
        <v>45</v>
      </c>
      <c r="D142" s="171">
        <v>24000</v>
      </c>
      <c r="E142" s="172">
        <v>0.174</v>
      </c>
      <c r="F142" s="160">
        <v>0.174</v>
      </c>
      <c r="G142" s="173">
        <v>1953</v>
      </c>
      <c r="H142" s="168">
        <f t="shared" si="2"/>
        <v>4176</v>
      </c>
      <c r="I142" s="160"/>
      <c r="J142" s="161">
        <v>6</v>
      </c>
      <c r="K142" s="162"/>
      <c r="L142" s="163"/>
      <c r="M142" s="162"/>
    </row>
    <row r="143" spans="1:13" ht="12.75" customHeight="1">
      <c r="A143" s="522" t="s">
        <v>387</v>
      </c>
      <c r="B143" s="523"/>
      <c r="C143" s="205" t="s">
        <v>45</v>
      </c>
      <c r="D143" s="171">
        <v>24000</v>
      </c>
      <c r="E143" s="172">
        <v>2.278</v>
      </c>
      <c r="F143" s="160">
        <v>2.278</v>
      </c>
      <c r="G143" s="173">
        <v>1577</v>
      </c>
      <c r="H143" s="168">
        <f t="shared" si="2"/>
        <v>54672</v>
      </c>
      <c r="I143" s="160"/>
      <c r="J143" s="161">
        <v>16</v>
      </c>
      <c r="K143" s="162" t="s">
        <v>388</v>
      </c>
      <c r="L143" s="163"/>
      <c r="M143" s="162"/>
    </row>
    <row r="144" spans="1:13" ht="12.75" customHeight="1">
      <c r="A144" s="522" t="s">
        <v>389</v>
      </c>
      <c r="B144" s="523"/>
      <c r="C144" s="205" t="s">
        <v>45</v>
      </c>
      <c r="D144" s="189">
        <v>30000</v>
      </c>
      <c r="E144" s="172">
        <v>2.849</v>
      </c>
      <c r="F144" s="160">
        <v>2.849</v>
      </c>
      <c r="G144" s="173">
        <v>1578</v>
      </c>
      <c r="H144" s="168">
        <f t="shared" si="2"/>
        <v>85470</v>
      </c>
      <c r="I144" s="160"/>
      <c r="J144" s="161"/>
      <c r="K144" s="162" t="s">
        <v>390</v>
      </c>
      <c r="L144" s="163" t="s">
        <v>391</v>
      </c>
      <c r="M144" s="162"/>
    </row>
    <row r="145" spans="1:13" ht="12.75" customHeight="1">
      <c r="A145" s="575" t="s">
        <v>392</v>
      </c>
      <c r="B145" s="575"/>
      <c r="C145" s="575"/>
      <c r="D145" s="155"/>
      <c r="E145" s="156"/>
      <c r="F145" s="157"/>
      <c r="G145" s="158"/>
      <c r="H145" s="168"/>
      <c r="I145" s="160"/>
      <c r="J145" s="161" t="s">
        <v>393</v>
      </c>
      <c r="K145" s="162" t="s">
        <v>394</v>
      </c>
      <c r="L145" s="163"/>
      <c r="M145" s="162"/>
    </row>
    <row r="146" spans="1:13" ht="12.75" customHeight="1">
      <c r="A146" s="571" t="s">
        <v>395</v>
      </c>
      <c r="B146" s="572"/>
      <c r="C146" s="170" t="s">
        <v>45</v>
      </c>
      <c r="D146" s="171">
        <v>18000</v>
      </c>
      <c r="E146" s="172">
        <v>0.011</v>
      </c>
      <c r="F146" s="160">
        <v>0.011</v>
      </c>
      <c r="G146" s="173">
        <v>647</v>
      </c>
      <c r="H146" s="168">
        <f t="shared" si="2"/>
        <v>198</v>
      </c>
      <c r="I146" s="160"/>
      <c r="J146" s="161"/>
      <c r="K146" s="162" t="s">
        <v>396</v>
      </c>
      <c r="L146" s="163"/>
      <c r="M146" s="162"/>
    </row>
    <row r="147" spans="1:13" ht="12.75" customHeight="1">
      <c r="A147" s="571" t="s">
        <v>397</v>
      </c>
      <c r="B147" s="572"/>
      <c r="C147" s="170" t="s">
        <v>45</v>
      </c>
      <c r="D147" s="171">
        <v>18000</v>
      </c>
      <c r="E147" s="172">
        <v>0.031</v>
      </c>
      <c r="F147" s="160">
        <v>0.031</v>
      </c>
      <c r="G147" s="173">
        <v>649</v>
      </c>
      <c r="H147" s="168">
        <f t="shared" si="2"/>
        <v>558</v>
      </c>
      <c r="I147" s="160"/>
      <c r="J147" s="161" t="s">
        <v>398</v>
      </c>
      <c r="K147" s="162"/>
      <c r="L147" s="163"/>
      <c r="M147" s="162"/>
    </row>
    <row r="148" spans="1:13" ht="12.75" customHeight="1">
      <c r="A148" s="571" t="s">
        <v>399</v>
      </c>
      <c r="B148" s="572"/>
      <c r="C148" s="170" t="s">
        <v>45</v>
      </c>
      <c r="D148" s="171">
        <v>18000</v>
      </c>
      <c r="E148" s="172">
        <v>0.138</v>
      </c>
      <c r="F148" s="160">
        <v>0.138</v>
      </c>
      <c r="G148" s="173">
        <v>653</v>
      </c>
      <c r="H148" s="168">
        <f t="shared" si="2"/>
        <v>2484</v>
      </c>
      <c r="I148" s="160"/>
      <c r="J148" s="161" t="s">
        <v>400</v>
      </c>
      <c r="K148" s="162"/>
      <c r="L148" s="163"/>
      <c r="M148" s="162"/>
    </row>
    <row r="149" spans="1:13" ht="12.75" customHeight="1">
      <c r="A149" s="571" t="s">
        <v>401</v>
      </c>
      <c r="B149" s="572"/>
      <c r="C149" s="170" t="s">
        <v>45</v>
      </c>
      <c r="D149" s="171">
        <v>18000</v>
      </c>
      <c r="E149" s="172">
        <v>0.304</v>
      </c>
      <c r="F149" s="160">
        <v>0.304</v>
      </c>
      <c r="G149" s="173">
        <v>654</v>
      </c>
      <c r="H149" s="168">
        <f t="shared" si="2"/>
        <v>5472</v>
      </c>
      <c r="I149" s="160"/>
      <c r="J149" s="161" t="s">
        <v>402</v>
      </c>
      <c r="K149" s="162"/>
      <c r="L149" s="163"/>
      <c r="M149" s="162"/>
    </row>
    <row r="150" spans="1:13" ht="12.75" customHeight="1">
      <c r="A150" s="571" t="s">
        <v>403</v>
      </c>
      <c r="B150" s="572"/>
      <c r="C150" s="170" t="s">
        <v>45</v>
      </c>
      <c r="D150" s="171">
        <v>18000</v>
      </c>
      <c r="E150" s="172">
        <v>0.642</v>
      </c>
      <c r="F150" s="160">
        <v>0.642</v>
      </c>
      <c r="G150" s="173">
        <v>655</v>
      </c>
      <c r="H150" s="168">
        <f t="shared" si="2"/>
        <v>11556</v>
      </c>
      <c r="I150" s="160"/>
      <c r="J150" s="161" t="s">
        <v>404</v>
      </c>
      <c r="K150" s="162"/>
      <c r="L150" s="163"/>
      <c r="M150" s="162"/>
    </row>
    <row r="151" spans="1:13" ht="12.75" customHeight="1">
      <c r="A151" s="571" t="s">
        <v>405</v>
      </c>
      <c r="B151" s="572"/>
      <c r="C151" s="170" t="s">
        <v>45</v>
      </c>
      <c r="D151" s="171">
        <v>18000</v>
      </c>
      <c r="E151" s="172">
        <v>0.025</v>
      </c>
      <c r="F151" s="160">
        <v>0.025</v>
      </c>
      <c r="G151" s="173">
        <v>657</v>
      </c>
      <c r="H151" s="168">
        <f t="shared" si="2"/>
        <v>450</v>
      </c>
      <c r="I151" s="160"/>
      <c r="J151" s="161"/>
      <c r="K151" s="162" t="s">
        <v>406</v>
      </c>
      <c r="L151" s="163"/>
      <c r="M151" s="162"/>
    </row>
    <row r="152" spans="1:13" ht="12.75" customHeight="1">
      <c r="A152" s="571" t="s">
        <v>407</v>
      </c>
      <c r="B152" s="572"/>
      <c r="C152" s="170" t="s">
        <v>45</v>
      </c>
      <c r="D152" s="171">
        <v>22000</v>
      </c>
      <c r="E152" s="172">
        <v>0.51</v>
      </c>
      <c r="F152" s="160">
        <v>0.51</v>
      </c>
      <c r="G152" s="173">
        <v>2076</v>
      </c>
      <c r="H152" s="168">
        <f t="shared" si="2"/>
        <v>11220</v>
      </c>
      <c r="I152" s="160"/>
      <c r="J152" s="161">
        <v>2</v>
      </c>
      <c r="K152" s="162"/>
      <c r="L152" s="163"/>
      <c r="M152" s="162"/>
    </row>
    <row r="153" spans="1:13" ht="12.75" customHeight="1">
      <c r="A153" s="571" t="s">
        <v>408</v>
      </c>
      <c r="B153" s="572"/>
      <c r="C153" s="170" t="s">
        <v>45</v>
      </c>
      <c r="D153" s="171">
        <v>22000</v>
      </c>
      <c r="E153" s="172">
        <v>0.44</v>
      </c>
      <c r="F153" s="160">
        <v>0.44</v>
      </c>
      <c r="G153" s="173">
        <v>662</v>
      </c>
      <c r="H153" s="168">
        <f t="shared" si="2"/>
        <v>9680</v>
      </c>
      <c r="I153" s="160"/>
      <c r="J153" s="161">
        <v>2</v>
      </c>
      <c r="K153" s="162"/>
      <c r="L153" s="163"/>
      <c r="M153" s="162"/>
    </row>
    <row r="154" spans="1:13" ht="12.75" customHeight="1">
      <c r="A154" s="571" t="s">
        <v>409</v>
      </c>
      <c r="B154" s="572"/>
      <c r="C154" s="170" t="s">
        <v>45</v>
      </c>
      <c r="D154" s="171">
        <v>22000</v>
      </c>
      <c r="E154" s="172">
        <v>0.736</v>
      </c>
      <c r="F154" s="160">
        <v>0.736</v>
      </c>
      <c r="G154" s="173">
        <v>664</v>
      </c>
      <c r="H154" s="168">
        <f t="shared" si="2"/>
        <v>16192</v>
      </c>
      <c r="I154" s="160"/>
      <c r="J154" s="161">
        <v>1</v>
      </c>
      <c r="K154" s="162" t="s">
        <v>410</v>
      </c>
      <c r="L154" s="163"/>
      <c r="M154" s="162"/>
    </row>
    <row r="155" spans="1:13" ht="12.75" customHeight="1">
      <c r="A155" s="571" t="s">
        <v>411</v>
      </c>
      <c r="B155" s="572"/>
      <c r="C155" s="170" t="s">
        <v>45</v>
      </c>
      <c r="D155" s="171">
        <v>22000</v>
      </c>
      <c r="E155" s="172">
        <v>0.056</v>
      </c>
      <c r="F155" s="160">
        <v>0.056</v>
      </c>
      <c r="G155" s="173">
        <v>666</v>
      </c>
      <c r="H155" s="168">
        <f t="shared" si="2"/>
        <v>1232</v>
      </c>
      <c r="I155" s="160"/>
      <c r="J155" s="161" t="s">
        <v>412</v>
      </c>
      <c r="K155" s="162" t="s">
        <v>413</v>
      </c>
      <c r="L155" s="163"/>
      <c r="M155" s="162"/>
    </row>
    <row r="156" spans="1:13" ht="12.75" customHeight="1">
      <c r="A156" s="571" t="s">
        <v>414</v>
      </c>
      <c r="B156" s="572"/>
      <c r="C156" s="170" t="s">
        <v>45</v>
      </c>
      <c r="D156" s="171">
        <v>22000</v>
      </c>
      <c r="E156" s="172">
        <v>0.089</v>
      </c>
      <c r="F156" s="160">
        <v>0.089</v>
      </c>
      <c r="G156" s="173">
        <v>668</v>
      </c>
      <c r="H156" s="168">
        <f t="shared" si="2"/>
        <v>1958</v>
      </c>
      <c r="I156" s="160"/>
      <c r="J156" s="161">
        <v>4</v>
      </c>
      <c r="K156" s="162"/>
      <c r="L156" s="163"/>
      <c r="M156" s="162"/>
    </row>
    <row r="157" spans="1:13" ht="12.75" customHeight="1">
      <c r="A157" s="571" t="s">
        <v>415</v>
      </c>
      <c r="B157" s="572"/>
      <c r="C157" s="170" t="s">
        <v>45</v>
      </c>
      <c r="D157" s="171">
        <v>22000</v>
      </c>
      <c r="E157" s="172">
        <v>0.26</v>
      </c>
      <c r="F157" s="160">
        <v>0.26</v>
      </c>
      <c r="G157" s="173">
        <v>669</v>
      </c>
      <c r="H157" s="168">
        <f t="shared" si="2"/>
        <v>5720</v>
      </c>
      <c r="I157" s="160"/>
      <c r="J157" s="161">
        <v>2</v>
      </c>
      <c r="K157" s="162"/>
      <c r="L157" s="163"/>
      <c r="M157" s="162"/>
    </row>
    <row r="158" spans="1:13" ht="12.75" customHeight="1">
      <c r="A158" s="571" t="s">
        <v>416</v>
      </c>
      <c r="B158" s="572"/>
      <c r="C158" s="170" t="s">
        <v>45</v>
      </c>
      <c r="D158" s="171">
        <v>22000</v>
      </c>
      <c r="E158" s="172">
        <v>0.237</v>
      </c>
      <c r="F158" s="160">
        <v>0.237</v>
      </c>
      <c r="G158" s="173">
        <v>671</v>
      </c>
      <c r="H158" s="168">
        <f t="shared" si="2"/>
        <v>5214</v>
      </c>
      <c r="I158" s="160"/>
      <c r="J158" s="161" t="s">
        <v>417</v>
      </c>
      <c r="K158" s="162"/>
      <c r="L158" s="163"/>
      <c r="M158" s="162"/>
    </row>
    <row r="159" spans="1:13" ht="12.75" customHeight="1">
      <c r="A159" s="571" t="s">
        <v>418</v>
      </c>
      <c r="B159" s="572"/>
      <c r="C159" s="170" t="s">
        <v>45</v>
      </c>
      <c r="D159" s="171">
        <v>22000</v>
      </c>
      <c r="E159" s="172">
        <v>0.323</v>
      </c>
      <c r="F159" s="160">
        <v>0.323</v>
      </c>
      <c r="G159" s="173">
        <v>672</v>
      </c>
      <c r="H159" s="168">
        <f t="shared" si="2"/>
        <v>7106</v>
      </c>
      <c r="I159" s="160"/>
      <c r="J159" s="161" t="s">
        <v>419</v>
      </c>
      <c r="K159" s="162"/>
      <c r="L159" s="163"/>
      <c r="M159" s="162"/>
    </row>
    <row r="160" spans="1:13" ht="12.75" customHeight="1">
      <c r="A160" s="571" t="s">
        <v>420</v>
      </c>
      <c r="B160" s="572"/>
      <c r="C160" s="170" t="s">
        <v>45</v>
      </c>
      <c r="D160" s="171">
        <v>22000</v>
      </c>
      <c r="E160" s="172">
        <v>0.456</v>
      </c>
      <c r="F160" s="160">
        <v>0.456</v>
      </c>
      <c r="G160" s="173">
        <v>673</v>
      </c>
      <c r="H160" s="168">
        <f t="shared" si="2"/>
        <v>10032</v>
      </c>
      <c r="I160" s="160"/>
      <c r="J160" s="161"/>
      <c r="K160" s="162"/>
      <c r="L160" s="163"/>
      <c r="M160" s="162"/>
    </row>
    <row r="161" spans="1:12" ht="12.75" customHeight="1">
      <c r="A161" s="573" t="s">
        <v>421</v>
      </c>
      <c r="B161" s="574"/>
      <c r="C161" s="214"/>
      <c r="D161" s="215"/>
      <c r="E161" s="216"/>
      <c r="F161" s="217"/>
      <c r="G161" s="218"/>
      <c r="H161" s="219"/>
      <c r="I161" s="78"/>
      <c r="J161" s="220"/>
      <c r="K161" s="131"/>
      <c r="L161" s="137"/>
    </row>
    <row r="162" spans="1:12" ht="12.75" customHeight="1">
      <c r="A162" s="569" t="s">
        <v>422</v>
      </c>
      <c r="B162" s="570"/>
      <c r="C162" s="221" t="s">
        <v>45</v>
      </c>
      <c r="D162" s="222">
        <v>150000</v>
      </c>
      <c r="E162" s="223">
        <v>0.433</v>
      </c>
      <c r="F162" s="223">
        <v>0.433</v>
      </c>
      <c r="G162" s="221">
        <v>2213</v>
      </c>
      <c r="H162" s="219">
        <f t="shared" si="2"/>
        <v>64950</v>
      </c>
      <c r="I162" s="224"/>
      <c r="J162" s="220">
        <v>25</v>
      </c>
      <c r="K162" s="131"/>
      <c r="L162" s="137"/>
    </row>
    <row r="163" spans="1:12" ht="12.75" customHeight="1">
      <c r="A163" s="518" t="s">
        <v>423</v>
      </c>
      <c r="B163" s="519"/>
      <c r="C163" s="225" t="s">
        <v>45</v>
      </c>
      <c r="D163" s="226">
        <v>120000</v>
      </c>
      <c r="E163" s="216">
        <v>0.059</v>
      </c>
      <c r="F163" s="227">
        <v>0.059</v>
      </c>
      <c r="G163" s="228">
        <v>1629</v>
      </c>
      <c r="H163" s="219">
        <f t="shared" si="2"/>
        <v>7080</v>
      </c>
      <c r="I163" s="78"/>
      <c r="J163" s="229">
        <v>1</v>
      </c>
      <c r="K163" s="112"/>
      <c r="L163" s="137"/>
    </row>
    <row r="164" spans="1:13" s="206" customFormat="1" ht="12.75" customHeight="1">
      <c r="A164" s="560" t="s">
        <v>424</v>
      </c>
      <c r="B164" s="560"/>
      <c r="C164" s="560"/>
      <c r="D164" s="231"/>
      <c r="E164" s="232"/>
      <c r="F164" s="93"/>
      <c r="G164" s="233"/>
      <c r="H164" s="219"/>
      <c r="I164" s="78"/>
      <c r="J164" s="229">
        <v>1</v>
      </c>
      <c r="K164" s="131"/>
      <c r="L164" s="137"/>
      <c r="M164" s="131"/>
    </row>
    <row r="165" spans="1:13" s="49" customFormat="1" ht="12.75" customHeight="1">
      <c r="A165" s="518" t="s">
        <v>425</v>
      </c>
      <c r="B165" s="519"/>
      <c r="C165" s="225" t="s">
        <v>45</v>
      </c>
      <c r="D165" s="215">
        <v>450000</v>
      </c>
      <c r="E165" s="216">
        <v>0.033</v>
      </c>
      <c r="F165" s="227">
        <v>0.033</v>
      </c>
      <c r="G165" s="228">
        <v>1469</v>
      </c>
      <c r="H165" s="219">
        <f t="shared" si="2"/>
        <v>14850</v>
      </c>
      <c r="I165" s="78"/>
      <c r="J165" s="229">
        <v>1</v>
      </c>
      <c r="K165" s="131"/>
      <c r="L165" s="234"/>
      <c r="M165" s="112"/>
    </row>
    <row r="166" spans="1:12" ht="12.75" customHeight="1">
      <c r="A166" s="520" t="s">
        <v>426</v>
      </c>
      <c r="B166" s="521"/>
      <c r="C166" s="225"/>
      <c r="D166" s="215"/>
      <c r="E166" s="216"/>
      <c r="F166" s="78"/>
      <c r="G166" s="236"/>
      <c r="H166" s="219"/>
      <c r="I166" s="78"/>
      <c r="J166" s="229">
        <v>12</v>
      </c>
      <c r="K166" s="131"/>
      <c r="L166" s="137"/>
    </row>
    <row r="167" spans="1:12" ht="12.75" customHeight="1">
      <c r="A167" s="518" t="s">
        <v>427</v>
      </c>
      <c r="B167" s="519"/>
      <c r="C167" s="225" t="s">
        <v>45</v>
      </c>
      <c r="D167" s="215">
        <v>20000</v>
      </c>
      <c r="E167" s="216">
        <v>0.478</v>
      </c>
      <c r="F167" s="227">
        <v>0.478</v>
      </c>
      <c r="G167" s="228">
        <v>1552</v>
      </c>
      <c r="H167" s="219">
        <f t="shared" si="2"/>
        <v>9560</v>
      </c>
      <c r="I167" s="78"/>
      <c r="J167" s="229"/>
      <c r="K167" s="131"/>
      <c r="L167" s="137"/>
    </row>
    <row r="168" spans="1:12" ht="12.75" customHeight="1">
      <c r="A168" s="520" t="s">
        <v>428</v>
      </c>
      <c r="B168" s="521"/>
      <c r="C168" s="225"/>
      <c r="D168" s="215"/>
      <c r="E168" s="216"/>
      <c r="F168" s="217"/>
      <c r="G168" s="218"/>
      <c r="H168" s="219"/>
      <c r="I168" s="78"/>
      <c r="J168" s="229"/>
      <c r="K168" s="131"/>
      <c r="L168" s="137"/>
    </row>
    <row r="169" spans="1:12" ht="12.75" customHeight="1">
      <c r="A169" s="518" t="s">
        <v>429</v>
      </c>
      <c r="B169" s="519"/>
      <c r="C169" s="225" t="s">
        <v>45</v>
      </c>
      <c r="D169" s="215">
        <v>20000</v>
      </c>
      <c r="E169" s="216">
        <v>0.062</v>
      </c>
      <c r="F169" s="227">
        <v>0.062</v>
      </c>
      <c r="G169" s="228">
        <v>1887</v>
      </c>
      <c r="H169" s="219">
        <f t="shared" si="2"/>
        <v>1240</v>
      </c>
      <c r="I169" s="78"/>
      <c r="J169" s="237"/>
      <c r="K169" s="131"/>
      <c r="L169" s="137"/>
    </row>
    <row r="170" spans="1:12" ht="12.75" customHeight="1">
      <c r="A170" s="518" t="s">
        <v>430</v>
      </c>
      <c r="B170" s="519"/>
      <c r="C170" s="225" t="s">
        <v>45</v>
      </c>
      <c r="D170" s="215">
        <v>20000</v>
      </c>
      <c r="E170" s="216">
        <v>0.06</v>
      </c>
      <c r="F170" s="227">
        <v>0.06</v>
      </c>
      <c r="G170" s="228">
        <v>50</v>
      </c>
      <c r="H170" s="219">
        <f t="shared" si="2"/>
        <v>1200</v>
      </c>
      <c r="I170" s="78"/>
      <c r="J170" s="229">
        <v>2</v>
      </c>
      <c r="K170" s="131"/>
      <c r="L170" s="137"/>
    </row>
    <row r="171" spans="1:12" ht="12.75" customHeight="1">
      <c r="A171" s="518" t="s">
        <v>431</v>
      </c>
      <c r="B171" s="519"/>
      <c r="C171" s="225" t="s">
        <v>45</v>
      </c>
      <c r="D171" s="215">
        <v>20000</v>
      </c>
      <c r="E171" s="216">
        <v>0.71</v>
      </c>
      <c r="F171" s="227">
        <v>0.71</v>
      </c>
      <c r="G171" s="228">
        <v>1863</v>
      </c>
      <c r="H171" s="219">
        <f t="shared" si="2"/>
        <v>14200</v>
      </c>
      <c r="I171" s="78"/>
      <c r="J171" s="229"/>
      <c r="K171" s="112"/>
      <c r="L171" s="137"/>
    </row>
    <row r="172" spans="1:12" ht="12.75" customHeight="1">
      <c r="A172" s="520" t="s">
        <v>432</v>
      </c>
      <c r="B172" s="521"/>
      <c r="C172" s="225"/>
      <c r="D172" s="215"/>
      <c r="E172" s="238"/>
      <c r="F172" s="78"/>
      <c r="G172" s="236"/>
      <c r="H172" s="219">
        <f t="shared" si="2"/>
        <v>0</v>
      </c>
      <c r="I172" s="78"/>
      <c r="J172" s="229">
        <v>5</v>
      </c>
      <c r="K172" s="131"/>
      <c r="L172" s="137"/>
    </row>
    <row r="173" spans="1:13" s="49" customFormat="1" ht="12.75" customHeight="1">
      <c r="A173" s="518" t="s">
        <v>433</v>
      </c>
      <c r="B173" s="519"/>
      <c r="C173" s="225" t="s">
        <v>45</v>
      </c>
      <c r="D173" s="215">
        <v>450000</v>
      </c>
      <c r="E173" s="216">
        <v>0.033</v>
      </c>
      <c r="F173" s="227">
        <v>0.033</v>
      </c>
      <c r="G173" s="228">
        <v>1469</v>
      </c>
      <c r="H173" s="219">
        <f t="shared" si="2"/>
        <v>14850</v>
      </c>
      <c r="I173" s="78"/>
      <c r="J173" s="229">
        <v>1</v>
      </c>
      <c r="K173" s="131"/>
      <c r="L173" s="234"/>
      <c r="M173" s="112"/>
    </row>
    <row r="174" spans="1:13" s="49" customFormat="1" ht="12.75" customHeight="1">
      <c r="A174" s="235" t="s">
        <v>434</v>
      </c>
      <c r="B174" s="121"/>
      <c r="C174" s="225"/>
      <c r="D174" s="215"/>
      <c r="E174" s="216"/>
      <c r="F174" s="227"/>
      <c r="G174" s="228"/>
      <c r="H174" s="219">
        <f t="shared" si="2"/>
        <v>0</v>
      </c>
      <c r="I174" s="78"/>
      <c r="J174" s="229"/>
      <c r="K174" s="131"/>
      <c r="L174" s="234"/>
      <c r="M174" s="112"/>
    </row>
    <row r="175" spans="1:12" ht="12.75" customHeight="1">
      <c r="A175" s="518" t="s">
        <v>435</v>
      </c>
      <c r="B175" s="519"/>
      <c r="C175" s="225" t="s">
        <v>45</v>
      </c>
      <c r="D175" s="215">
        <v>450000</v>
      </c>
      <c r="E175" s="216">
        <v>0.019</v>
      </c>
      <c r="F175" s="227">
        <v>0.019</v>
      </c>
      <c r="G175" s="228">
        <v>52</v>
      </c>
      <c r="H175" s="219">
        <f t="shared" si="2"/>
        <v>8550</v>
      </c>
      <c r="I175" s="78"/>
      <c r="J175" s="229"/>
      <c r="K175" s="131"/>
      <c r="L175" s="137"/>
    </row>
    <row r="176" spans="1:12" ht="12.75" customHeight="1">
      <c r="A176" s="567" t="s">
        <v>436</v>
      </c>
      <c r="B176" s="568"/>
      <c r="C176" s="225" t="s">
        <v>45</v>
      </c>
      <c r="D176" s="215">
        <v>450000</v>
      </c>
      <c r="E176" s="216">
        <v>0.011</v>
      </c>
      <c r="F176" s="227"/>
      <c r="G176" s="228"/>
      <c r="H176" s="219">
        <f t="shared" si="2"/>
        <v>4950</v>
      </c>
      <c r="I176" s="78"/>
      <c r="J176" s="229"/>
      <c r="K176" s="131"/>
      <c r="L176" s="137"/>
    </row>
    <row r="177" spans="1:12" ht="12.75" customHeight="1">
      <c r="A177" s="567" t="s">
        <v>437</v>
      </c>
      <c r="B177" s="568"/>
      <c r="C177" s="225" t="s">
        <v>45</v>
      </c>
      <c r="D177" s="215">
        <v>450000</v>
      </c>
      <c r="E177" s="216">
        <v>0.057</v>
      </c>
      <c r="F177" s="227"/>
      <c r="G177" s="228"/>
      <c r="H177" s="219">
        <f t="shared" si="2"/>
        <v>25650</v>
      </c>
      <c r="I177" s="78"/>
      <c r="J177" s="229"/>
      <c r="K177" s="131"/>
      <c r="L177" s="137"/>
    </row>
    <row r="178" spans="1:12" ht="12.75" customHeight="1">
      <c r="A178" s="518" t="s">
        <v>438</v>
      </c>
      <c r="B178" s="519"/>
      <c r="C178" s="225" t="s">
        <v>45</v>
      </c>
      <c r="D178" s="215">
        <v>400000</v>
      </c>
      <c r="E178" s="216">
        <v>0.021</v>
      </c>
      <c r="F178" s="227">
        <v>0.021</v>
      </c>
      <c r="G178" s="228" t="s">
        <v>439</v>
      </c>
      <c r="H178" s="219">
        <f t="shared" si="2"/>
        <v>8400</v>
      </c>
      <c r="I178" s="78"/>
      <c r="J178" s="229">
        <v>12</v>
      </c>
      <c r="K178" s="131"/>
      <c r="L178" s="137"/>
    </row>
    <row r="179" spans="1:12" ht="12.75" customHeight="1">
      <c r="A179" s="518" t="s">
        <v>440</v>
      </c>
      <c r="B179" s="519"/>
      <c r="C179" s="225" t="s">
        <v>45</v>
      </c>
      <c r="D179" s="215">
        <v>400000</v>
      </c>
      <c r="E179" s="216">
        <v>0.015</v>
      </c>
      <c r="F179" s="227">
        <v>0.015</v>
      </c>
      <c r="G179" s="228" t="s">
        <v>441</v>
      </c>
      <c r="H179" s="219">
        <f t="shared" si="2"/>
        <v>6000</v>
      </c>
      <c r="I179" s="78"/>
      <c r="J179" s="229">
        <v>1</v>
      </c>
      <c r="K179" s="131"/>
      <c r="L179" s="137"/>
    </row>
    <row r="180" spans="1:12" ht="12.75" customHeight="1">
      <c r="A180" s="518" t="s">
        <v>442</v>
      </c>
      <c r="B180" s="519"/>
      <c r="C180" s="225" t="s">
        <v>45</v>
      </c>
      <c r="D180" s="215">
        <v>400000</v>
      </c>
      <c r="E180" s="216">
        <v>0.125</v>
      </c>
      <c r="F180" s="227">
        <v>0.124</v>
      </c>
      <c r="G180" s="228">
        <v>64</v>
      </c>
      <c r="H180" s="219">
        <f t="shared" si="2"/>
        <v>50000</v>
      </c>
      <c r="I180" s="78"/>
      <c r="J180" s="229">
        <v>1</v>
      </c>
      <c r="K180" s="131"/>
      <c r="L180" s="137"/>
    </row>
    <row r="181" spans="1:12" ht="12.75" customHeight="1">
      <c r="A181" s="518" t="s">
        <v>443</v>
      </c>
      <c r="B181" s="519"/>
      <c r="C181" s="225" t="s">
        <v>45</v>
      </c>
      <c r="D181" s="215">
        <v>400000</v>
      </c>
      <c r="E181" s="216">
        <v>0.06</v>
      </c>
      <c r="F181" s="227">
        <v>0.06</v>
      </c>
      <c r="G181" s="228">
        <v>65</v>
      </c>
      <c r="H181" s="219">
        <f t="shared" si="2"/>
        <v>24000</v>
      </c>
      <c r="I181" s="78"/>
      <c r="J181" s="229">
        <v>12</v>
      </c>
      <c r="K181" s="131"/>
      <c r="L181" s="137"/>
    </row>
    <row r="182" spans="1:12" ht="12.75" customHeight="1">
      <c r="A182" s="518" t="s">
        <v>444</v>
      </c>
      <c r="B182" s="519"/>
      <c r="C182" s="225" t="s">
        <v>45</v>
      </c>
      <c r="D182" s="215">
        <v>400000</v>
      </c>
      <c r="E182" s="216">
        <v>0.055</v>
      </c>
      <c r="F182" s="227">
        <v>0.055</v>
      </c>
      <c r="G182" s="228" t="s">
        <v>445</v>
      </c>
      <c r="H182" s="219">
        <f t="shared" si="2"/>
        <v>22000</v>
      </c>
      <c r="I182" s="78"/>
      <c r="J182" s="229">
        <v>1</v>
      </c>
      <c r="K182" s="131"/>
      <c r="L182" s="137"/>
    </row>
    <row r="183" spans="1:12" ht="12.75" customHeight="1">
      <c r="A183" s="230" t="s">
        <v>446</v>
      </c>
      <c r="B183" s="239"/>
      <c r="C183" s="240"/>
      <c r="D183" s="226"/>
      <c r="E183" s="216"/>
      <c r="F183" s="227"/>
      <c r="G183" s="228"/>
      <c r="H183" s="219">
        <f t="shared" si="2"/>
        <v>0</v>
      </c>
      <c r="I183" s="78"/>
      <c r="J183" s="229"/>
      <c r="K183" s="131"/>
      <c r="L183" s="137"/>
    </row>
    <row r="184" spans="1:12" ht="12.75" customHeight="1">
      <c r="A184" s="518" t="s">
        <v>447</v>
      </c>
      <c r="B184" s="519"/>
      <c r="C184" s="214" t="s">
        <v>45</v>
      </c>
      <c r="D184" s="215">
        <v>30000</v>
      </c>
      <c r="E184" s="216">
        <v>0.552</v>
      </c>
      <c r="F184" s="227">
        <v>0.552</v>
      </c>
      <c r="G184" s="228">
        <v>1966</v>
      </c>
      <c r="H184" s="219">
        <f>D184*E184</f>
        <v>16560</v>
      </c>
      <c r="I184" s="78"/>
      <c r="J184" s="229">
        <v>12</v>
      </c>
      <c r="K184" s="131"/>
      <c r="L184" s="137"/>
    </row>
    <row r="185" spans="1:12" ht="12.75" customHeight="1">
      <c r="A185" s="241" t="s">
        <v>448</v>
      </c>
      <c r="B185" s="239"/>
      <c r="C185" s="240" t="s">
        <v>45</v>
      </c>
      <c r="D185" s="226"/>
      <c r="E185" s="216">
        <v>6.316</v>
      </c>
      <c r="F185" s="227">
        <v>6.316</v>
      </c>
      <c r="G185" s="228">
        <v>2256</v>
      </c>
      <c r="H185" s="219">
        <f t="shared" si="2"/>
        <v>0</v>
      </c>
      <c r="I185" s="78"/>
      <c r="J185" s="229">
        <v>17</v>
      </c>
      <c r="K185" s="131"/>
      <c r="L185" s="137"/>
    </row>
    <row r="186" spans="1:12" ht="12.75" customHeight="1">
      <c r="A186" s="560" t="s">
        <v>449</v>
      </c>
      <c r="B186" s="560"/>
      <c r="C186" s="560"/>
      <c r="D186" s="231"/>
      <c r="E186" s="242"/>
      <c r="F186" s="243"/>
      <c r="G186" s="244"/>
      <c r="H186" s="219">
        <f t="shared" si="2"/>
        <v>0</v>
      </c>
      <c r="I186" s="78"/>
      <c r="J186" s="229">
        <v>6</v>
      </c>
      <c r="K186" s="131" t="s">
        <v>450</v>
      </c>
      <c r="L186" s="137"/>
    </row>
    <row r="187" spans="1:12" ht="12.75" customHeight="1">
      <c r="A187" s="518" t="s">
        <v>451</v>
      </c>
      <c r="B187" s="519"/>
      <c r="C187" s="225" t="s">
        <v>45</v>
      </c>
      <c r="D187" s="215">
        <v>50000</v>
      </c>
      <c r="E187" s="216">
        <v>0.025</v>
      </c>
      <c r="F187" s="227">
        <v>0.025</v>
      </c>
      <c r="G187" s="228">
        <v>54</v>
      </c>
      <c r="H187" s="219">
        <f t="shared" si="2"/>
        <v>1250</v>
      </c>
      <c r="I187" s="78"/>
      <c r="J187" s="229">
        <v>6</v>
      </c>
      <c r="K187" s="131"/>
      <c r="L187" s="137"/>
    </row>
    <row r="188" spans="1:12" ht="12.75" customHeight="1">
      <c r="A188" s="518" t="s">
        <v>452</v>
      </c>
      <c r="B188" s="519"/>
      <c r="C188" s="225" t="s">
        <v>45</v>
      </c>
      <c r="D188" s="215">
        <v>50000</v>
      </c>
      <c r="E188" s="216">
        <v>1.022</v>
      </c>
      <c r="F188" s="227">
        <v>1.022</v>
      </c>
      <c r="G188" s="228">
        <v>56</v>
      </c>
      <c r="H188" s="219">
        <f t="shared" si="2"/>
        <v>51100</v>
      </c>
      <c r="I188" s="78"/>
      <c r="J188" s="229"/>
      <c r="K188" s="131"/>
      <c r="L188" s="137"/>
    </row>
    <row r="189" spans="1:13" s="49" customFormat="1" ht="12.75" customHeight="1">
      <c r="A189" s="518" t="s">
        <v>453</v>
      </c>
      <c r="B189" s="519"/>
      <c r="C189" s="225" t="s">
        <v>45</v>
      </c>
      <c r="D189" s="215">
        <v>50000</v>
      </c>
      <c r="E189" s="216">
        <v>0.277</v>
      </c>
      <c r="F189" s="227">
        <v>0.277</v>
      </c>
      <c r="G189" s="228">
        <v>57</v>
      </c>
      <c r="H189" s="219">
        <f t="shared" si="2"/>
        <v>13850.000000000002</v>
      </c>
      <c r="I189" s="78"/>
      <c r="J189" s="229">
        <v>6</v>
      </c>
      <c r="K189" s="131"/>
      <c r="L189" s="234"/>
      <c r="M189" s="112"/>
    </row>
    <row r="190" spans="1:12" ht="12.75" customHeight="1">
      <c r="A190" s="560" t="s">
        <v>454</v>
      </c>
      <c r="B190" s="560"/>
      <c r="C190" s="560"/>
      <c r="D190" s="231"/>
      <c r="E190" s="242"/>
      <c r="F190" s="243"/>
      <c r="G190" s="244"/>
      <c r="H190" s="219">
        <f t="shared" si="2"/>
        <v>0</v>
      </c>
      <c r="I190" s="78"/>
      <c r="J190" s="229">
        <v>7</v>
      </c>
      <c r="K190" s="112"/>
      <c r="L190" s="137"/>
    </row>
    <row r="191" spans="1:12" ht="12.75" customHeight="1">
      <c r="A191" s="518" t="s">
        <v>455</v>
      </c>
      <c r="B191" s="519"/>
      <c r="C191" s="225" t="s">
        <v>45</v>
      </c>
      <c r="D191" s="215">
        <v>45000</v>
      </c>
      <c r="E191" s="216">
        <v>19.247</v>
      </c>
      <c r="F191" s="227">
        <v>19.247</v>
      </c>
      <c r="G191" s="228">
        <v>1416</v>
      </c>
      <c r="H191" s="219">
        <f t="shared" si="2"/>
        <v>866115</v>
      </c>
      <c r="I191" s="78"/>
      <c r="J191" s="229">
        <v>7</v>
      </c>
      <c r="K191" s="131"/>
      <c r="L191" s="137"/>
    </row>
    <row r="192" spans="1:13" s="206" customFormat="1" ht="12.75" customHeight="1">
      <c r="A192" s="518" t="s">
        <v>456</v>
      </c>
      <c r="B192" s="519"/>
      <c r="C192" s="225" t="s">
        <v>45</v>
      </c>
      <c r="D192" s="215">
        <v>38000</v>
      </c>
      <c r="E192" s="216">
        <v>17.802</v>
      </c>
      <c r="F192" s="227">
        <v>17.802</v>
      </c>
      <c r="G192" s="228">
        <v>1420</v>
      </c>
      <c r="H192" s="219">
        <f t="shared" si="2"/>
        <v>676476</v>
      </c>
      <c r="I192" s="78"/>
      <c r="J192" s="229"/>
      <c r="K192" s="131"/>
      <c r="L192" s="137"/>
      <c r="M192" s="131"/>
    </row>
    <row r="193" spans="1:13" s="245" customFormat="1" ht="12.75" customHeight="1">
      <c r="A193" s="560" t="s">
        <v>457</v>
      </c>
      <c r="B193" s="560"/>
      <c r="C193" s="560"/>
      <c r="D193" s="231"/>
      <c r="E193" s="232"/>
      <c r="F193" s="93"/>
      <c r="G193" s="233"/>
      <c r="H193" s="219">
        <f t="shared" si="2"/>
        <v>0</v>
      </c>
      <c r="I193" s="78"/>
      <c r="J193" s="237">
        <v>20</v>
      </c>
      <c r="K193" s="131"/>
      <c r="L193" s="234"/>
      <c r="M193" s="112"/>
    </row>
    <row r="194" spans="1:13" s="245" customFormat="1" ht="12.75" customHeight="1">
      <c r="A194" s="518" t="s">
        <v>458</v>
      </c>
      <c r="B194" s="519"/>
      <c r="C194" s="246" t="s">
        <v>45</v>
      </c>
      <c r="D194" s="247">
        <v>26000</v>
      </c>
      <c r="E194" s="238">
        <v>0.009</v>
      </c>
      <c r="F194" s="227">
        <v>0.009</v>
      </c>
      <c r="G194" s="228">
        <v>125</v>
      </c>
      <c r="H194" s="219">
        <f t="shared" si="2"/>
        <v>233.99999999999997</v>
      </c>
      <c r="I194" s="78"/>
      <c r="J194" s="229">
        <v>1</v>
      </c>
      <c r="K194" s="112"/>
      <c r="L194" s="234"/>
      <c r="M194" s="112"/>
    </row>
    <row r="195" spans="1:12" ht="12.75" customHeight="1">
      <c r="A195" s="518" t="s">
        <v>459</v>
      </c>
      <c r="B195" s="519"/>
      <c r="C195" s="246" t="s">
        <v>45</v>
      </c>
      <c r="D195" s="247">
        <v>26000</v>
      </c>
      <c r="E195" s="216">
        <v>0.03</v>
      </c>
      <c r="F195" s="227">
        <v>0.03</v>
      </c>
      <c r="G195" s="228">
        <v>125</v>
      </c>
      <c r="H195" s="219">
        <f t="shared" si="2"/>
        <v>780</v>
      </c>
      <c r="I195" s="78"/>
      <c r="J195" s="229">
        <v>15</v>
      </c>
      <c r="K195" s="112"/>
      <c r="L195" s="137"/>
    </row>
    <row r="196" spans="1:12" ht="12.75" customHeight="1">
      <c r="A196" s="518" t="s">
        <v>460</v>
      </c>
      <c r="B196" s="519"/>
      <c r="C196" s="246" t="s">
        <v>45</v>
      </c>
      <c r="D196" s="247">
        <v>26000</v>
      </c>
      <c r="E196" s="216">
        <v>0.365</v>
      </c>
      <c r="F196" s="227">
        <v>0.365</v>
      </c>
      <c r="G196" s="228" t="s">
        <v>461</v>
      </c>
      <c r="H196" s="219">
        <f t="shared" si="2"/>
        <v>9490</v>
      </c>
      <c r="I196" s="78"/>
      <c r="J196" s="229">
        <v>1</v>
      </c>
      <c r="K196" s="131"/>
      <c r="L196" s="137"/>
    </row>
    <row r="197" spans="1:12" ht="12.75" customHeight="1">
      <c r="A197" s="518" t="s">
        <v>462</v>
      </c>
      <c r="B197" s="519"/>
      <c r="C197" s="246" t="s">
        <v>45</v>
      </c>
      <c r="D197" s="247">
        <v>26000</v>
      </c>
      <c r="E197" s="216">
        <v>0.01</v>
      </c>
      <c r="F197" s="227">
        <v>0.01</v>
      </c>
      <c r="G197" s="228">
        <v>131</v>
      </c>
      <c r="H197" s="219">
        <f t="shared" si="2"/>
        <v>260</v>
      </c>
      <c r="I197" s="78"/>
      <c r="J197" s="237">
        <v>1</v>
      </c>
      <c r="K197" s="131"/>
      <c r="L197" s="137"/>
    </row>
    <row r="198" spans="1:12" ht="12.75" customHeight="1">
      <c r="A198" s="563" t="s">
        <v>463</v>
      </c>
      <c r="B198" s="564"/>
      <c r="C198" s="214" t="s">
        <v>45</v>
      </c>
      <c r="D198" s="247">
        <v>26000</v>
      </c>
      <c r="E198" s="216">
        <v>0.008</v>
      </c>
      <c r="F198" s="248">
        <v>0.008</v>
      </c>
      <c r="G198" s="228">
        <v>1815</v>
      </c>
      <c r="H198" s="219">
        <f t="shared" si="2"/>
        <v>208</v>
      </c>
      <c r="I198" s="78"/>
      <c r="J198" s="229"/>
      <c r="K198" s="131"/>
      <c r="L198" s="137"/>
    </row>
    <row r="199" spans="1:12" ht="12.75" customHeight="1">
      <c r="A199" s="235" t="s">
        <v>464</v>
      </c>
      <c r="B199" s="121"/>
      <c r="C199" s="246"/>
      <c r="D199" s="247"/>
      <c r="E199" s="216"/>
      <c r="F199" s="227"/>
      <c r="G199" s="228"/>
      <c r="H199" s="219">
        <f t="shared" si="2"/>
        <v>0</v>
      </c>
      <c r="I199" s="78"/>
      <c r="J199" s="237"/>
      <c r="K199" s="131"/>
      <c r="L199" s="137"/>
    </row>
    <row r="200" spans="1:12" ht="12.75" customHeight="1">
      <c r="A200" s="518" t="s">
        <v>465</v>
      </c>
      <c r="B200" s="519"/>
      <c r="C200" s="249" t="s">
        <v>45</v>
      </c>
      <c r="D200" s="247">
        <v>280000</v>
      </c>
      <c r="E200" s="238">
        <v>0.022</v>
      </c>
      <c r="F200" s="227">
        <v>0.022</v>
      </c>
      <c r="G200" s="228">
        <v>126</v>
      </c>
      <c r="H200" s="219">
        <f t="shared" si="2"/>
        <v>6160</v>
      </c>
      <c r="I200" s="78"/>
      <c r="J200" s="229">
        <v>5</v>
      </c>
      <c r="K200" s="131"/>
      <c r="L200" s="137"/>
    </row>
    <row r="201" spans="1:12" ht="12.75" customHeight="1">
      <c r="A201" s="563" t="s">
        <v>466</v>
      </c>
      <c r="B201" s="564"/>
      <c r="C201" s="214" t="s">
        <v>45</v>
      </c>
      <c r="D201" s="250">
        <v>200000</v>
      </c>
      <c r="E201" s="216">
        <v>0.019</v>
      </c>
      <c r="F201" s="248">
        <v>0.019</v>
      </c>
      <c r="G201" s="228">
        <v>1797</v>
      </c>
      <c r="H201" s="219">
        <f t="shared" si="2"/>
        <v>3800</v>
      </c>
      <c r="I201" s="78"/>
      <c r="J201" s="229">
        <v>13</v>
      </c>
      <c r="K201" s="131"/>
      <c r="L201" s="137"/>
    </row>
    <row r="202" spans="1:12" ht="12.75" customHeight="1">
      <c r="A202" s="563" t="s">
        <v>467</v>
      </c>
      <c r="B202" s="564"/>
      <c r="C202" s="214" t="s">
        <v>45</v>
      </c>
      <c r="D202" s="250">
        <v>250000</v>
      </c>
      <c r="E202" s="216">
        <v>0.019</v>
      </c>
      <c r="F202" s="248">
        <v>0.019</v>
      </c>
      <c r="G202" s="228">
        <v>1798</v>
      </c>
      <c r="H202" s="219">
        <f aca="true" t="shared" si="3" ref="H202:H265">D202*E202</f>
        <v>4750</v>
      </c>
      <c r="I202" s="78"/>
      <c r="J202" s="229">
        <v>13</v>
      </c>
      <c r="K202" s="131"/>
      <c r="L202" s="137"/>
    </row>
    <row r="203" spans="1:12" ht="12.75" customHeight="1">
      <c r="A203" s="563" t="s">
        <v>468</v>
      </c>
      <c r="B203" s="564"/>
      <c r="C203" s="214" t="s">
        <v>45</v>
      </c>
      <c r="D203" s="250">
        <v>250000</v>
      </c>
      <c r="E203" s="216">
        <v>0.002</v>
      </c>
      <c r="F203" s="248">
        <v>0.002</v>
      </c>
      <c r="G203" s="228">
        <v>1799</v>
      </c>
      <c r="H203" s="219">
        <f t="shared" si="3"/>
        <v>500</v>
      </c>
      <c r="I203" s="78"/>
      <c r="J203" s="229">
        <v>13</v>
      </c>
      <c r="K203" s="131"/>
      <c r="L203" s="137"/>
    </row>
    <row r="204" spans="1:12" ht="12.75" customHeight="1">
      <c r="A204" s="563" t="s">
        <v>469</v>
      </c>
      <c r="B204" s="564"/>
      <c r="C204" s="214" t="s">
        <v>45</v>
      </c>
      <c r="D204" s="250">
        <v>250000</v>
      </c>
      <c r="E204" s="216">
        <v>0.009</v>
      </c>
      <c r="F204" s="248">
        <v>0.009</v>
      </c>
      <c r="G204" s="228">
        <v>1800</v>
      </c>
      <c r="H204" s="219">
        <f t="shared" si="3"/>
        <v>2250</v>
      </c>
      <c r="I204" s="78"/>
      <c r="J204" s="229">
        <v>13</v>
      </c>
      <c r="K204" s="131"/>
      <c r="L204" s="137"/>
    </row>
    <row r="205" spans="1:12" ht="12.75" customHeight="1">
      <c r="A205" s="563" t="s">
        <v>470</v>
      </c>
      <c r="B205" s="564"/>
      <c r="C205" s="214" t="s">
        <v>45</v>
      </c>
      <c r="D205" s="250">
        <v>250000</v>
      </c>
      <c r="E205" s="216">
        <v>0.056</v>
      </c>
      <c r="F205" s="248">
        <v>0.056</v>
      </c>
      <c r="G205" s="228">
        <v>1802</v>
      </c>
      <c r="H205" s="219">
        <f t="shared" si="3"/>
        <v>14000</v>
      </c>
      <c r="I205" s="78"/>
      <c r="J205" s="229">
        <v>13</v>
      </c>
      <c r="K205" s="131"/>
      <c r="L205" s="137"/>
    </row>
    <row r="206" spans="1:12" ht="12.75" customHeight="1">
      <c r="A206" s="563" t="s">
        <v>471</v>
      </c>
      <c r="B206" s="564"/>
      <c r="C206" s="214" t="s">
        <v>45</v>
      </c>
      <c r="D206" s="250">
        <v>250000</v>
      </c>
      <c r="E206" s="216">
        <v>0.006</v>
      </c>
      <c r="F206" s="248">
        <v>0.006</v>
      </c>
      <c r="G206" s="228">
        <v>1804</v>
      </c>
      <c r="H206" s="219">
        <f t="shared" si="3"/>
        <v>1500</v>
      </c>
      <c r="I206" s="78"/>
      <c r="J206" s="229">
        <v>13</v>
      </c>
      <c r="K206" s="131"/>
      <c r="L206" s="137"/>
    </row>
    <row r="207" spans="1:12" ht="12.75" customHeight="1">
      <c r="A207" s="563" t="s">
        <v>472</v>
      </c>
      <c r="B207" s="564"/>
      <c r="C207" s="214" t="s">
        <v>45</v>
      </c>
      <c r="D207" s="250">
        <v>250000</v>
      </c>
      <c r="E207" s="216">
        <v>0.01</v>
      </c>
      <c r="F207" s="248">
        <v>0.01</v>
      </c>
      <c r="G207" s="228">
        <v>1805</v>
      </c>
      <c r="H207" s="219">
        <f t="shared" si="3"/>
        <v>2500</v>
      </c>
      <c r="I207" s="78"/>
      <c r="J207" s="229">
        <v>13</v>
      </c>
      <c r="K207" s="131"/>
      <c r="L207" s="137"/>
    </row>
    <row r="208" spans="1:12" ht="12.75" customHeight="1">
      <c r="A208" s="563" t="s">
        <v>473</v>
      </c>
      <c r="B208" s="564"/>
      <c r="C208" s="214" t="s">
        <v>45</v>
      </c>
      <c r="D208" s="250">
        <v>250000</v>
      </c>
      <c r="E208" s="216">
        <v>0.041</v>
      </c>
      <c r="F208" s="248">
        <v>0.041</v>
      </c>
      <c r="G208" s="228">
        <v>1806</v>
      </c>
      <c r="H208" s="219">
        <f t="shared" si="3"/>
        <v>10250</v>
      </c>
      <c r="I208" s="78"/>
      <c r="J208" s="229">
        <v>13</v>
      </c>
      <c r="K208" s="131"/>
      <c r="L208" s="137"/>
    </row>
    <row r="209" spans="1:12" ht="12.75" customHeight="1">
      <c r="A209" s="563" t="s">
        <v>474</v>
      </c>
      <c r="B209" s="564"/>
      <c r="C209" s="214" t="s">
        <v>45</v>
      </c>
      <c r="D209" s="250">
        <v>250000</v>
      </c>
      <c r="E209" s="216">
        <v>0.006</v>
      </c>
      <c r="F209" s="248">
        <v>0.006</v>
      </c>
      <c r="G209" s="228">
        <v>1807</v>
      </c>
      <c r="H209" s="219">
        <f t="shared" si="3"/>
        <v>1500</v>
      </c>
      <c r="I209" s="78"/>
      <c r="J209" s="229">
        <v>13</v>
      </c>
      <c r="K209" s="131"/>
      <c r="L209" s="137"/>
    </row>
    <row r="210" spans="1:12" ht="12.75" customHeight="1">
      <c r="A210" s="563" t="s">
        <v>475</v>
      </c>
      <c r="B210" s="564"/>
      <c r="C210" s="214" t="s">
        <v>45</v>
      </c>
      <c r="D210" s="250">
        <v>250000</v>
      </c>
      <c r="E210" s="216">
        <v>0.005</v>
      </c>
      <c r="F210" s="248">
        <v>0.005</v>
      </c>
      <c r="G210" s="228">
        <v>1808</v>
      </c>
      <c r="H210" s="219">
        <f t="shared" si="3"/>
        <v>1250</v>
      </c>
      <c r="I210" s="78"/>
      <c r="J210" s="229">
        <v>13</v>
      </c>
      <c r="K210" s="131"/>
      <c r="L210" s="137"/>
    </row>
    <row r="211" spans="1:12" ht="12.75" customHeight="1">
      <c r="A211" s="563" t="s">
        <v>476</v>
      </c>
      <c r="B211" s="564"/>
      <c r="C211" s="214" t="s">
        <v>45</v>
      </c>
      <c r="D211" s="250">
        <v>250000</v>
      </c>
      <c r="E211" s="216">
        <v>0.018</v>
      </c>
      <c r="F211" s="248">
        <v>0.018</v>
      </c>
      <c r="G211" s="228">
        <v>1809</v>
      </c>
      <c r="H211" s="219">
        <f t="shared" si="3"/>
        <v>4500</v>
      </c>
      <c r="I211" s="78"/>
      <c r="J211" s="229">
        <v>13</v>
      </c>
      <c r="K211" s="131"/>
      <c r="L211" s="137"/>
    </row>
    <row r="212" spans="1:12" ht="12.75" customHeight="1">
      <c r="A212" s="563" t="s">
        <v>477</v>
      </c>
      <c r="B212" s="564"/>
      <c r="C212" s="214" t="s">
        <v>45</v>
      </c>
      <c r="D212" s="250">
        <v>250000</v>
      </c>
      <c r="E212" s="216">
        <v>0.033</v>
      </c>
      <c r="F212" s="248">
        <v>0.033</v>
      </c>
      <c r="G212" s="228">
        <v>1810</v>
      </c>
      <c r="H212" s="219">
        <f t="shared" si="3"/>
        <v>8250</v>
      </c>
      <c r="I212" s="78"/>
      <c r="J212" s="229">
        <v>13</v>
      </c>
      <c r="K212" s="131"/>
      <c r="L212" s="137"/>
    </row>
    <row r="213" spans="1:12" ht="12.75" customHeight="1">
      <c r="A213" s="563" t="s">
        <v>478</v>
      </c>
      <c r="B213" s="564"/>
      <c r="C213" s="214" t="s">
        <v>45</v>
      </c>
      <c r="D213" s="250">
        <v>250000</v>
      </c>
      <c r="E213" s="216">
        <v>0.063</v>
      </c>
      <c r="F213" s="248">
        <v>0.063</v>
      </c>
      <c r="G213" s="228">
        <v>1811</v>
      </c>
      <c r="H213" s="219">
        <f t="shared" si="3"/>
        <v>15750</v>
      </c>
      <c r="I213" s="78"/>
      <c r="J213" s="229">
        <v>13</v>
      </c>
      <c r="K213" s="131"/>
      <c r="L213" s="137"/>
    </row>
    <row r="214" spans="1:12" ht="12.75" customHeight="1">
      <c r="A214" s="563" t="s">
        <v>479</v>
      </c>
      <c r="B214" s="564"/>
      <c r="C214" s="214" t="s">
        <v>45</v>
      </c>
      <c r="D214" s="250">
        <v>250000</v>
      </c>
      <c r="E214" s="216">
        <v>0.057</v>
      </c>
      <c r="F214" s="248">
        <v>0.057</v>
      </c>
      <c r="G214" s="228">
        <v>1813</v>
      </c>
      <c r="H214" s="219">
        <f t="shared" si="3"/>
        <v>14250</v>
      </c>
      <c r="I214" s="78"/>
      <c r="J214" s="229">
        <v>13</v>
      </c>
      <c r="K214" s="131"/>
      <c r="L214" s="137"/>
    </row>
    <row r="215" spans="1:12" ht="12.75" customHeight="1">
      <c r="A215" s="528" t="s">
        <v>480</v>
      </c>
      <c r="B215" s="528"/>
      <c r="C215" s="528"/>
      <c r="D215" s="231"/>
      <c r="E215" s="242"/>
      <c r="F215" s="243"/>
      <c r="G215" s="244"/>
      <c r="H215" s="219"/>
      <c r="I215" s="78"/>
      <c r="J215" s="229">
        <v>1</v>
      </c>
      <c r="K215" s="131"/>
      <c r="L215" s="234"/>
    </row>
    <row r="216" spans="1:12" ht="12.75" customHeight="1">
      <c r="A216" s="518" t="s">
        <v>481</v>
      </c>
      <c r="B216" s="519"/>
      <c r="C216" s="214" t="s">
        <v>45</v>
      </c>
      <c r="D216" s="251">
        <v>22000</v>
      </c>
      <c r="E216" s="216">
        <v>0.344</v>
      </c>
      <c r="F216" s="227">
        <v>0.344</v>
      </c>
      <c r="G216" s="228">
        <v>2062</v>
      </c>
      <c r="H216" s="219">
        <f t="shared" si="3"/>
        <v>7567.999999999999</v>
      </c>
      <c r="I216" s="78"/>
      <c r="J216" s="252" t="s">
        <v>482</v>
      </c>
      <c r="K216" s="131"/>
      <c r="L216" s="137"/>
    </row>
    <row r="217" spans="1:12" ht="12.75" customHeight="1">
      <c r="A217" s="518" t="s">
        <v>483</v>
      </c>
      <c r="B217" s="519"/>
      <c r="C217" s="214" t="s">
        <v>45</v>
      </c>
      <c r="D217" s="251">
        <v>22000</v>
      </c>
      <c r="E217" s="216">
        <v>0.003</v>
      </c>
      <c r="F217" s="227">
        <v>0.003</v>
      </c>
      <c r="G217" s="228">
        <v>1427</v>
      </c>
      <c r="H217" s="219">
        <f t="shared" si="3"/>
        <v>66</v>
      </c>
      <c r="I217" s="78"/>
      <c r="J217" s="229">
        <v>1</v>
      </c>
      <c r="K217" s="112"/>
      <c r="L217" s="137"/>
    </row>
    <row r="218" spans="1:12" ht="12.75" customHeight="1">
      <c r="A218" s="518" t="s">
        <v>484</v>
      </c>
      <c r="B218" s="519"/>
      <c r="C218" s="214" t="s">
        <v>45</v>
      </c>
      <c r="D218" s="251">
        <v>22000</v>
      </c>
      <c r="E218" s="238">
        <v>0.056</v>
      </c>
      <c r="F218" s="227">
        <v>0.056</v>
      </c>
      <c r="G218" s="228">
        <v>1428</v>
      </c>
      <c r="H218" s="219">
        <f t="shared" si="3"/>
        <v>1232</v>
      </c>
      <c r="I218" s="78"/>
      <c r="J218" s="229">
        <v>1</v>
      </c>
      <c r="K218" s="112"/>
      <c r="L218" s="137"/>
    </row>
    <row r="219" spans="1:12" ht="12.75" customHeight="1">
      <c r="A219" s="120" t="s">
        <v>485</v>
      </c>
      <c r="B219" s="121"/>
      <c r="C219" s="214" t="s">
        <v>45</v>
      </c>
      <c r="D219" s="251">
        <v>22000</v>
      </c>
      <c r="E219" s="238">
        <v>4.54</v>
      </c>
      <c r="F219" s="227">
        <v>4.54</v>
      </c>
      <c r="G219" s="228">
        <v>2281</v>
      </c>
      <c r="H219" s="219">
        <f t="shared" si="3"/>
        <v>99880</v>
      </c>
      <c r="I219" s="78"/>
      <c r="J219" s="229">
        <v>22</v>
      </c>
      <c r="K219" s="112"/>
      <c r="L219" s="137"/>
    </row>
    <row r="220" spans="1:12" ht="12.75" customHeight="1">
      <c r="A220" s="565" t="s">
        <v>486</v>
      </c>
      <c r="B220" s="566"/>
      <c r="C220" s="214" t="s">
        <v>45</v>
      </c>
      <c r="D220" s="251">
        <v>22000</v>
      </c>
      <c r="E220" s="216">
        <v>0.026</v>
      </c>
      <c r="F220" s="227"/>
      <c r="G220" s="228" t="s">
        <v>321</v>
      </c>
      <c r="H220" s="219">
        <f t="shared" si="3"/>
        <v>572</v>
      </c>
      <c r="I220" s="78"/>
      <c r="J220" s="229">
        <v>11</v>
      </c>
      <c r="K220" s="131"/>
      <c r="L220" s="137"/>
    </row>
    <row r="221" spans="1:12" ht="12.75" customHeight="1">
      <c r="A221" s="518" t="s">
        <v>487</v>
      </c>
      <c r="B221" s="519"/>
      <c r="C221" s="214" t="s">
        <v>45</v>
      </c>
      <c r="D221" s="251">
        <v>22000</v>
      </c>
      <c r="E221" s="238">
        <v>0.064</v>
      </c>
      <c r="F221" s="227">
        <v>0.064</v>
      </c>
      <c r="G221" s="228">
        <v>1964</v>
      </c>
      <c r="H221" s="219">
        <f t="shared" si="3"/>
        <v>1408</v>
      </c>
      <c r="I221" s="78"/>
      <c r="J221" s="252" t="s">
        <v>488</v>
      </c>
      <c r="K221" s="131"/>
      <c r="L221" s="137"/>
    </row>
    <row r="222" spans="1:12" ht="12.75" customHeight="1">
      <c r="A222" s="518" t="s">
        <v>489</v>
      </c>
      <c r="B222" s="519"/>
      <c r="C222" s="214" t="s">
        <v>45</v>
      </c>
      <c r="D222" s="251">
        <v>22000</v>
      </c>
      <c r="E222" s="216">
        <v>0.203</v>
      </c>
      <c r="F222" s="227">
        <v>0.203</v>
      </c>
      <c r="G222" s="228">
        <v>1465</v>
      </c>
      <c r="H222" s="219">
        <f t="shared" si="3"/>
        <v>4466</v>
      </c>
      <c r="I222" s="78"/>
      <c r="J222" s="229">
        <v>1</v>
      </c>
      <c r="K222" s="253" t="s">
        <v>490</v>
      </c>
      <c r="L222" s="137"/>
    </row>
    <row r="223" spans="1:12" ht="12.75" customHeight="1">
      <c r="A223" s="518" t="s">
        <v>491</v>
      </c>
      <c r="B223" s="519"/>
      <c r="C223" s="214" t="s">
        <v>45</v>
      </c>
      <c r="D223" s="251">
        <v>22000</v>
      </c>
      <c r="E223" s="238">
        <v>0.06</v>
      </c>
      <c r="F223" s="227">
        <v>0.06</v>
      </c>
      <c r="G223" s="228">
        <v>1466</v>
      </c>
      <c r="H223" s="219">
        <f t="shared" si="3"/>
        <v>1320</v>
      </c>
      <c r="I223" s="78"/>
      <c r="J223" s="229">
        <v>1</v>
      </c>
      <c r="K223" s="131"/>
      <c r="L223" s="137"/>
    </row>
    <row r="224" spans="1:14" ht="12.75" customHeight="1">
      <c r="A224" s="560" t="s">
        <v>492</v>
      </c>
      <c r="B224" s="560"/>
      <c r="C224" s="560"/>
      <c r="D224" s="231"/>
      <c r="E224" s="242"/>
      <c r="F224" s="243"/>
      <c r="G224" s="244"/>
      <c r="H224" s="219"/>
      <c r="I224" s="78"/>
      <c r="J224" s="229">
        <v>12</v>
      </c>
      <c r="K224" s="131"/>
      <c r="L224" s="137"/>
      <c r="N224" s="14"/>
    </row>
    <row r="225" spans="1:12" ht="12.75" customHeight="1">
      <c r="A225" s="518" t="s">
        <v>493</v>
      </c>
      <c r="B225" s="519"/>
      <c r="C225" s="214" t="s">
        <v>45</v>
      </c>
      <c r="D225" s="251">
        <v>22000</v>
      </c>
      <c r="E225" s="216">
        <v>0.946</v>
      </c>
      <c r="F225" s="227">
        <v>0.946</v>
      </c>
      <c r="G225" s="228">
        <v>1457</v>
      </c>
      <c r="H225" s="219">
        <f t="shared" si="3"/>
        <v>20812</v>
      </c>
      <c r="I225" s="78"/>
      <c r="J225" s="229">
        <v>14</v>
      </c>
      <c r="K225" s="131"/>
      <c r="L225" s="137"/>
    </row>
    <row r="226" spans="1:12" ht="12.75" customHeight="1">
      <c r="A226" s="561" t="s">
        <v>237</v>
      </c>
      <c r="B226" s="562"/>
      <c r="C226" s="214"/>
      <c r="D226" s="215"/>
      <c r="E226" s="216"/>
      <c r="F226" s="217"/>
      <c r="G226" s="218"/>
      <c r="H226" s="219"/>
      <c r="I226" s="78"/>
      <c r="J226" s="229"/>
      <c r="K226" s="131"/>
      <c r="L226" s="137"/>
    </row>
    <row r="227" spans="1:12" ht="12.75" customHeight="1">
      <c r="A227" s="518" t="s">
        <v>494</v>
      </c>
      <c r="B227" s="519"/>
      <c r="C227" s="249" t="s">
        <v>45</v>
      </c>
      <c r="D227" s="226">
        <v>70000</v>
      </c>
      <c r="E227" s="238">
        <v>0.013</v>
      </c>
      <c r="F227" s="227">
        <v>0.013</v>
      </c>
      <c r="G227" s="228">
        <v>129</v>
      </c>
      <c r="H227" s="219">
        <f t="shared" si="3"/>
        <v>910</v>
      </c>
      <c r="I227" s="78"/>
      <c r="J227" s="237">
        <v>4</v>
      </c>
      <c r="K227" s="131"/>
      <c r="L227" s="137"/>
    </row>
    <row r="228" spans="1:12" ht="12.75" customHeight="1">
      <c r="A228" s="518" t="s">
        <v>495</v>
      </c>
      <c r="B228" s="519"/>
      <c r="C228" s="225" t="s">
        <v>45</v>
      </c>
      <c r="D228" s="226">
        <v>24000</v>
      </c>
      <c r="E228" s="238">
        <v>0.047</v>
      </c>
      <c r="F228" s="227">
        <v>0.047</v>
      </c>
      <c r="G228" s="228">
        <v>1306</v>
      </c>
      <c r="H228" s="219">
        <f t="shared" si="3"/>
        <v>1128</v>
      </c>
      <c r="I228" s="78"/>
      <c r="J228" s="229">
        <v>1</v>
      </c>
      <c r="K228" s="131"/>
      <c r="L228" s="137"/>
    </row>
    <row r="229" spans="1:12" ht="12.75" customHeight="1">
      <c r="A229" s="518" t="s">
        <v>496</v>
      </c>
      <c r="B229" s="519"/>
      <c r="C229" s="225" t="s">
        <v>45</v>
      </c>
      <c r="D229" s="226">
        <v>24000</v>
      </c>
      <c r="E229" s="216">
        <v>0.118</v>
      </c>
      <c r="F229" s="227">
        <v>0.118</v>
      </c>
      <c r="G229" s="228">
        <v>1307</v>
      </c>
      <c r="H229" s="219">
        <f t="shared" si="3"/>
        <v>2832</v>
      </c>
      <c r="I229" s="78"/>
      <c r="J229" s="229">
        <v>12</v>
      </c>
      <c r="K229" s="131"/>
      <c r="L229" s="137"/>
    </row>
    <row r="230" spans="1:12" ht="12.75" customHeight="1">
      <c r="A230" s="518" t="s">
        <v>497</v>
      </c>
      <c r="B230" s="519"/>
      <c r="C230" s="225" t="s">
        <v>45</v>
      </c>
      <c r="D230" s="226">
        <v>50000</v>
      </c>
      <c r="E230" s="216">
        <v>0.067</v>
      </c>
      <c r="F230" s="227">
        <v>0.067</v>
      </c>
      <c r="G230" s="228">
        <v>1685</v>
      </c>
      <c r="H230" s="219">
        <f t="shared" si="3"/>
        <v>3350</v>
      </c>
      <c r="I230" s="78"/>
      <c r="J230" s="229">
        <v>13</v>
      </c>
      <c r="K230" s="131"/>
      <c r="L230" s="137"/>
    </row>
    <row r="231" spans="1:12" ht="12.75" customHeight="1">
      <c r="A231" s="518" t="s">
        <v>498</v>
      </c>
      <c r="B231" s="519"/>
      <c r="C231" s="214" t="s">
        <v>45</v>
      </c>
      <c r="D231" s="215">
        <v>24000</v>
      </c>
      <c r="E231" s="216">
        <v>0.162</v>
      </c>
      <c r="F231" s="227">
        <v>0.162</v>
      </c>
      <c r="G231" s="228">
        <v>1422</v>
      </c>
      <c r="H231" s="219">
        <f t="shared" si="3"/>
        <v>3888</v>
      </c>
      <c r="I231" s="78"/>
      <c r="J231" s="229">
        <v>1</v>
      </c>
      <c r="K231" s="131"/>
      <c r="L231" s="137"/>
    </row>
    <row r="232" spans="1:12" ht="12.75" customHeight="1">
      <c r="A232" s="518" t="s">
        <v>499</v>
      </c>
      <c r="B232" s="519"/>
      <c r="C232" s="214" t="s">
        <v>45</v>
      </c>
      <c r="D232" s="215">
        <v>24000</v>
      </c>
      <c r="E232" s="216">
        <v>0.042</v>
      </c>
      <c r="F232" s="227">
        <v>0.042</v>
      </c>
      <c r="G232" s="228">
        <v>1424</v>
      </c>
      <c r="H232" s="219">
        <f t="shared" si="3"/>
        <v>1008.0000000000001</v>
      </c>
      <c r="I232" s="78"/>
      <c r="J232" s="229">
        <v>12</v>
      </c>
      <c r="K232" s="131"/>
      <c r="L232" s="137"/>
    </row>
    <row r="233" spans="1:13" s="256" customFormat="1" ht="12.75" customHeight="1">
      <c r="A233" s="518" t="s">
        <v>500</v>
      </c>
      <c r="B233" s="519"/>
      <c r="C233" s="214" t="s">
        <v>45</v>
      </c>
      <c r="D233" s="215">
        <v>24000</v>
      </c>
      <c r="E233" s="216">
        <v>0.04</v>
      </c>
      <c r="F233" s="227">
        <v>0.04</v>
      </c>
      <c r="G233" s="228">
        <v>1680</v>
      </c>
      <c r="H233" s="219">
        <f t="shared" si="3"/>
        <v>960</v>
      </c>
      <c r="I233" s="78"/>
      <c r="J233" s="229">
        <v>12</v>
      </c>
      <c r="K233" s="131"/>
      <c r="L233" s="254"/>
      <c r="M233" s="255"/>
    </row>
    <row r="234" spans="1:13" s="49" customFormat="1" ht="12.75" customHeight="1">
      <c r="A234" s="518" t="s">
        <v>501</v>
      </c>
      <c r="B234" s="519"/>
      <c r="C234" s="214" t="s">
        <v>45</v>
      </c>
      <c r="D234" s="215">
        <v>30000</v>
      </c>
      <c r="E234" s="216">
        <v>0.276</v>
      </c>
      <c r="F234" s="227">
        <v>0.276</v>
      </c>
      <c r="G234" s="228">
        <v>1630</v>
      </c>
      <c r="H234" s="219">
        <f t="shared" si="3"/>
        <v>8280</v>
      </c>
      <c r="I234" s="78"/>
      <c r="J234" s="229">
        <v>1</v>
      </c>
      <c r="K234" s="131"/>
      <c r="L234" s="234"/>
      <c r="M234" s="112"/>
    </row>
    <row r="235" spans="1:12" ht="12.75" customHeight="1">
      <c r="A235" s="518" t="s">
        <v>502</v>
      </c>
      <c r="B235" s="519"/>
      <c r="C235" s="225" t="s">
        <v>45</v>
      </c>
      <c r="D235" s="226">
        <v>50000</v>
      </c>
      <c r="E235" s="216">
        <v>0.558</v>
      </c>
      <c r="F235" s="227">
        <v>0.558</v>
      </c>
      <c r="G235" s="228">
        <v>1724</v>
      </c>
      <c r="H235" s="219">
        <f t="shared" si="3"/>
        <v>27900.000000000004</v>
      </c>
      <c r="I235" s="78"/>
      <c r="J235" s="229"/>
      <c r="K235" s="112"/>
      <c r="L235" s="137"/>
    </row>
    <row r="236" spans="1:12" ht="12.75" customHeight="1">
      <c r="A236" s="518" t="s">
        <v>503</v>
      </c>
      <c r="B236" s="519"/>
      <c r="C236" s="240" t="s">
        <v>45</v>
      </c>
      <c r="D236" s="226">
        <v>22000</v>
      </c>
      <c r="E236" s="216">
        <v>0.203</v>
      </c>
      <c r="F236" s="227">
        <v>0.203</v>
      </c>
      <c r="G236" s="228">
        <v>1679</v>
      </c>
      <c r="H236" s="219">
        <f t="shared" si="3"/>
        <v>4466</v>
      </c>
      <c r="I236" s="78"/>
      <c r="J236" s="229"/>
      <c r="K236" s="131"/>
      <c r="L236" s="137"/>
    </row>
    <row r="237" spans="1:12" ht="12.75" customHeight="1">
      <c r="A237" s="120" t="s">
        <v>504</v>
      </c>
      <c r="B237" s="121"/>
      <c r="C237" s="240" t="s">
        <v>45</v>
      </c>
      <c r="D237" s="226">
        <v>25000</v>
      </c>
      <c r="E237" s="216">
        <v>0.357</v>
      </c>
      <c r="F237" s="227">
        <v>0.357</v>
      </c>
      <c r="G237" s="228">
        <v>2275</v>
      </c>
      <c r="H237" s="219">
        <f t="shared" si="3"/>
        <v>8925</v>
      </c>
      <c r="I237" s="78"/>
      <c r="J237" s="229">
        <v>22</v>
      </c>
      <c r="K237" s="131"/>
      <c r="L237" s="137"/>
    </row>
    <row r="238" spans="1:12" ht="12.75" customHeight="1">
      <c r="A238" s="239" t="s">
        <v>505</v>
      </c>
      <c r="B238" s="239"/>
      <c r="C238" s="240" t="s">
        <v>45</v>
      </c>
      <c r="D238" s="226">
        <v>25000</v>
      </c>
      <c r="E238" s="238">
        <v>0.233</v>
      </c>
      <c r="F238" s="227">
        <v>0.233</v>
      </c>
      <c r="G238" s="228">
        <v>2274</v>
      </c>
      <c r="H238" s="219">
        <f t="shared" si="3"/>
        <v>5825</v>
      </c>
      <c r="I238" s="78"/>
      <c r="J238" s="229">
        <v>22</v>
      </c>
      <c r="K238" s="131"/>
      <c r="L238" s="137"/>
    </row>
    <row r="239" spans="1:13" s="49" customFormat="1" ht="12.75" customHeight="1">
      <c r="A239" s="520" t="s">
        <v>506</v>
      </c>
      <c r="B239" s="521"/>
      <c r="C239" s="257"/>
      <c r="D239" s="258"/>
      <c r="E239" s="242"/>
      <c r="F239" s="259"/>
      <c r="G239" s="260"/>
      <c r="H239" s="219"/>
      <c r="I239" s="93"/>
      <c r="J239" s="237">
        <v>13</v>
      </c>
      <c r="K239" s="112"/>
      <c r="L239" s="234"/>
      <c r="M239" s="112"/>
    </row>
    <row r="240" spans="1:13" s="49" customFormat="1" ht="12.75" customHeight="1">
      <c r="A240" s="518" t="s">
        <v>507</v>
      </c>
      <c r="B240" s="519"/>
      <c r="C240" s="225" t="s">
        <v>45</v>
      </c>
      <c r="D240" s="226">
        <v>22000</v>
      </c>
      <c r="E240" s="238">
        <v>0.053</v>
      </c>
      <c r="F240" s="227">
        <v>0.053</v>
      </c>
      <c r="G240" s="228">
        <v>1821</v>
      </c>
      <c r="H240" s="219">
        <f t="shared" si="3"/>
        <v>1166</v>
      </c>
      <c r="I240" s="78"/>
      <c r="J240" s="237">
        <v>13</v>
      </c>
      <c r="K240" s="112"/>
      <c r="L240" s="234"/>
      <c r="M240" s="112"/>
    </row>
    <row r="241" spans="1:13" s="49" customFormat="1" ht="12.75" customHeight="1">
      <c r="A241" s="518" t="s">
        <v>508</v>
      </c>
      <c r="B241" s="519"/>
      <c r="C241" s="225" t="s">
        <v>45</v>
      </c>
      <c r="D241" s="226">
        <v>22000</v>
      </c>
      <c r="E241" s="238">
        <v>0.013</v>
      </c>
      <c r="F241" s="227">
        <v>0.013</v>
      </c>
      <c r="G241" s="228">
        <v>1820</v>
      </c>
      <c r="H241" s="219">
        <f t="shared" si="3"/>
        <v>286</v>
      </c>
      <c r="I241" s="78"/>
      <c r="J241" s="237">
        <v>13</v>
      </c>
      <c r="K241" s="112"/>
      <c r="L241" s="234"/>
      <c r="M241" s="112"/>
    </row>
    <row r="242" spans="1:13" s="49" customFormat="1" ht="12.75" customHeight="1">
      <c r="A242" s="518" t="s">
        <v>509</v>
      </c>
      <c r="B242" s="519"/>
      <c r="C242" s="225" t="s">
        <v>45</v>
      </c>
      <c r="D242" s="226">
        <v>22000</v>
      </c>
      <c r="E242" s="238">
        <v>0.137</v>
      </c>
      <c r="F242" s="227">
        <v>0.137</v>
      </c>
      <c r="G242" s="228">
        <v>1818</v>
      </c>
      <c r="H242" s="219">
        <f t="shared" si="3"/>
        <v>3014.0000000000005</v>
      </c>
      <c r="I242" s="78"/>
      <c r="J242" s="237">
        <v>11</v>
      </c>
      <c r="K242" s="112"/>
      <c r="L242" s="234"/>
      <c r="M242" s="112"/>
    </row>
    <row r="243" spans="1:12" ht="12.75" customHeight="1">
      <c r="A243" s="518" t="s">
        <v>509</v>
      </c>
      <c r="B243" s="519"/>
      <c r="C243" s="225" t="s">
        <v>45</v>
      </c>
      <c r="D243" s="226">
        <v>22000</v>
      </c>
      <c r="E243" s="238">
        <v>0.098</v>
      </c>
      <c r="F243" s="227">
        <v>0.098</v>
      </c>
      <c r="G243" s="228">
        <v>1958</v>
      </c>
      <c r="H243" s="219">
        <f t="shared" si="3"/>
        <v>2156</v>
      </c>
      <c r="I243" s="78"/>
      <c r="J243" s="237">
        <v>13</v>
      </c>
      <c r="K243" s="112"/>
      <c r="L243" s="137"/>
    </row>
    <row r="244" spans="1:12" ht="12.75" customHeight="1">
      <c r="A244" s="518" t="s">
        <v>510</v>
      </c>
      <c r="B244" s="519"/>
      <c r="C244" s="112" t="s">
        <v>45</v>
      </c>
      <c r="D244" s="226">
        <v>22000</v>
      </c>
      <c r="E244" s="238">
        <v>0.5</v>
      </c>
      <c r="F244" s="227">
        <v>0.5</v>
      </c>
      <c r="G244" s="228">
        <v>1817</v>
      </c>
      <c r="H244" s="219">
        <f t="shared" si="3"/>
        <v>11000</v>
      </c>
      <c r="I244" s="78"/>
      <c r="J244" s="237">
        <v>13</v>
      </c>
      <c r="K244" s="112"/>
      <c r="L244" s="137"/>
    </row>
    <row r="245" spans="1:12" ht="12.75" customHeight="1">
      <c r="A245" s="518" t="s">
        <v>511</v>
      </c>
      <c r="B245" s="519"/>
      <c r="C245" s="112" t="s">
        <v>45</v>
      </c>
      <c r="D245" s="226">
        <v>22000</v>
      </c>
      <c r="E245" s="238">
        <v>0.016</v>
      </c>
      <c r="F245" s="227">
        <v>0.016</v>
      </c>
      <c r="G245" s="228">
        <v>1822</v>
      </c>
      <c r="H245" s="219">
        <f t="shared" si="3"/>
        <v>352</v>
      </c>
      <c r="I245" s="78"/>
      <c r="J245" s="237">
        <v>13</v>
      </c>
      <c r="K245" s="131"/>
      <c r="L245" s="137"/>
    </row>
    <row r="246" spans="1:12" ht="12.75" customHeight="1">
      <c r="A246" s="518" t="s">
        <v>512</v>
      </c>
      <c r="B246" s="519"/>
      <c r="C246" s="112" t="s">
        <v>45</v>
      </c>
      <c r="D246" s="226">
        <v>22000</v>
      </c>
      <c r="E246" s="238">
        <v>0.078</v>
      </c>
      <c r="F246" s="227">
        <v>0.078</v>
      </c>
      <c r="G246" s="228">
        <v>1960</v>
      </c>
      <c r="H246" s="219">
        <f t="shared" si="3"/>
        <v>1716</v>
      </c>
      <c r="I246" s="78"/>
      <c r="J246" s="237">
        <v>15</v>
      </c>
      <c r="K246" s="131"/>
      <c r="L246" s="137"/>
    </row>
    <row r="247" spans="1:12" ht="12.75" customHeight="1">
      <c r="A247" s="518" t="s">
        <v>513</v>
      </c>
      <c r="B247" s="519"/>
      <c r="C247" s="112" t="s">
        <v>45</v>
      </c>
      <c r="D247" s="226">
        <v>22000</v>
      </c>
      <c r="E247" s="238">
        <v>0.778</v>
      </c>
      <c r="F247" s="227">
        <v>0.778</v>
      </c>
      <c r="G247" s="228">
        <v>1936</v>
      </c>
      <c r="H247" s="219">
        <f t="shared" si="3"/>
        <v>17116</v>
      </c>
      <c r="I247" s="78"/>
      <c r="J247" s="237">
        <v>11</v>
      </c>
      <c r="K247" s="131" t="s">
        <v>514</v>
      </c>
      <c r="L247" s="137"/>
    </row>
    <row r="248" spans="1:12" ht="12.75" customHeight="1">
      <c r="A248" s="518" t="s">
        <v>515</v>
      </c>
      <c r="B248" s="519"/>
      <c r="C248" s="112" t="s">
        <v>45</v>
      </c>
      <c r="D248" s="226">
        <v>22000</v>
      </c>
      <c r="E248" s="238">
        <v>0.219</v>
      </c>
      <c r="F248" s="227">
        <v>0.219</v>
      </c>
      <c r="G248" s="228">
        <v>1959</v>
      </c>
      <c r="H248" s="219">
        <f t="shared" si="3"/>
        <v>4818</v>
      </c>
      <c r="I248" s="78"/>
      <c r="J248" s="229"/>
      <c r="K248" s="131"/>
      <c r="L248" s="137"/>
    </row>
    <row r="249" spans="1:12" ht="12.75" customHeight="1">
      <c r="A249" s="518" t="s">
        <v>516</v>
      </c>
      <c r="B249" s="519"/>
      <c r="C249" s="214" t="s">
        <v>45</v>
      </c>
      <c r="D249" s="215">
        <v>16000</v>
      </c>
      <c r="E249" s="216">
        <v>0.229</v>
      </c>
      <c r="F249" s="227">
        <v>0.229</v>
      </c>
      <c r="G249" s="228" t="s">
        <v>517</v>
      </c>
      <c r="H249" s="219">
        <f t="shared" si="3"/>
        <v>3664</v>
      </c>
      <c r="I249" s="78"/>
      <c r="J249" s="229">
        <v>12</v>
      </c>
      <c r="K249" s="131"/>
      <c r="L249" s="137"/>
    </row>
    <row r="250" spans="1:12" ht="12.75" customHeight="1">
      <c r="A250" s="518" t="s">
        <v>518</v>
      </c>
      <c r="B250" s="519"/>
      <c r="C250" s="214" t="s">
        <v>45</v>
      </c>
      <c r="D250" s="215">
        <v>16000</v>
      </c>
      <c r="E250" s="216">
        <v>0.031</v>
      </c>
      <c r="F250" s="227">
        <v>0.031</v>
      </c>
      <c r="G250" s="228">
        <v>2003</v>
      </c>
      <c r="H250" s="219">
        <f t="shared" si="3"/>
        <v>496</v>
      </c>
      <c r="I250" s="78"/>
      <c r="J250" s="229">
        <v>12</v>
      </c>
      <c r="K250" s="131"/>
      <c r="L250" s="137"/>
    </row>
    <row r="251" spans="1:12" ht="12.75" customHeight="1">
      <c r="A251" s="518" t="s">
        <v>519</v>
      </c>
      <c r="B251" s="519"/>
      <c r="C251" s="214" t="s">
        <v>45</v>
      </c>
      <c r="D251" s="215">
        <v>16000</v>
      </c>
      <c r="E251" s="238">
        <v>0.021</v>
      </c>
      <c r="F251" s="227">
        <v>0.021</v>
      </c>
      <c r="G251" s="228">
        <v>2006</v>
      </c>
      <c r="H251" s="219">
        <f t="shared" si="3"/>
        <v>336</v>
      </c>
      <c r="I251" s="78"/>
      <c r="J251" s="229">
        <v>18</v>
      </c>
      <c r="K251" s="131"/>
      <c r="L251" s="137"/>
    </row>
    <row r="252" spans="1:12" ht="12.75" customHeight="1">
      <c r="A252" s="518" t="s">
        <v>520</v>
      </c>
      <c r="B252" s="519"/>
      <c r="C252" s="214" t="s">
        <v>45</v>
      </c>
      <c r="D252" s="215">
        <v>16000</v>
      </c>
      <c r="E252" s="216">
        <v>0.887</v>
      </c>
      <c r="F252" s="227">
        <v>0.887</v>
      </c>
      <c r="G252" s="228">
        <v>2007</v>
      </c>
      <c r="H252" s="219">
        <f t="shared" si="3"/>
        <v>14192</v>
      </c>
      <c r="I252" s="78"/>
      <c r="J252" s="229">
        <v>12</v>
      </c>
      <c r="K252" s="131"/>
      <c r="L252" s="137"/>
    </row>
    <row r="253" spans="1:12" ht="12.75" customHeight="1">
      <c r="A253" s="518" t="s">
        <v>521</v>
      </c>
      <c r="B253" s="519"/>
      <c r="C253" s="214" t="s">
        <v>45</v>
      </c>
      <c r="D253" s="215">
        <v>16000</v>
      </c>
      <c r="E253" s="216">
        <v>0.02</v>
      </c>
      <c r="F253" s="227">
        <v>0.02</v>
      </c>
      <c r="G253" s="228">
        <v>544</v>
      </c>
      <c r="H253" s="219">
        <f t="shared" si="3"/>
        <v>320</v>
      </c>
      <c r="I253" s="78"/>
      <c r="J253" s="229">
        <v>12</v>
      </c>
      <c r="K253" s="131"/>
      <c r="L253" s="137"/>
    </row>
    <row r="254" spans="1:12" ht="12.75" customHeight="1">
      <c r="A254" s="518" t="s">
        <v>522</v>
      </c>
      <c r="B254" s="519"/>
      <c r="C254" s="214" t="s">
        <v>45</v>
      </c>
      <c r="D254" s="215">
        <v>16000</v>
      </c>
      <c r="E254" s="216">
        <v>0.044</v>
      </c>
      <c r="F254" s="227">
        <v>0.044</v>
      </c>
      <c r="G254" s="228">
        <v>2012</v>
      </c>
      <c r="H254" s="219">
        <f t="shared" si="3"/>
        <v>704</v>
      </c>
      <c r="I254" s="78"/>
      <c r="J254" s="229">
        <v>12</v>
      </c>
      <c r="K254" s="131"/>
      <c r="L254" s="137"/>
    </row>
    <row r="255" spans="1:12" ht="12.75" customHeight="1">
      <c r="A255" s="518" t="s">
        <v>523</v>
      </c>
      <c r="B255" s="519"/>
      <c r="C255" s="214" t="s">
        <v>45</v>
      </c>
      <c r="D255" s="215">
        <v>16000</v>
      </c>
      <c r="E255" s="216">
        <v>0.171</v>
      </c>
      <c r="F255" s="227">
        <v>0.171</v>
      </c>
      <c r="G255" s="228">
        <v>2014</v>
      </c>
      <c r="H255" s="219">
        <f t="shared" si="3"/>
        <v>2736</v>
      </c>
      <c r="I255" s="78"/>
      <c r="J255" s="229"/>
      <c r="K255" s="131"/>
      <c r="L255" s="137"/>
    </row>
    <row r="256" spans="1:12" ht="12.75" customHeight="1">
      <c r="A256" s="518" t="s">
        <v>524</v>
      </c>
      <c r="B256" s="519"/>
      <c r="C256" s="214" t="s">
        <v>45</v>
      </c>
      <c r="D256" s="215">
        <v>16000</v>
      </c>
      <c r="E256" s="216">
        <v>0.033</v>
      </c>
      <c r="F256" s="227">
        <v>0.033</v>
      </c>
      <c r="G256" s="228" t="s">
        <v>525</v>
      </c>
      <c r="H256" s="219">
        <f t="shared" si="3"/>
        <v>528</v>
      </c>
      <c r="I256" s="78"/>
      <c r="J256" s="229"/>
      <c r="K256" s="131"/>
      <c r="L256" s="137"/>
    </row>
    <row r="257" spans="1:12" ht="12.75" customHeight="1">
      <c r="A257" s="518" t="s">
        <v>524</v>
      </c>
      <c r="B257" s="519"/>
      <c r="C257" s="214" t="s">
        <v>45</v>
      </c>
      <c r="D257" s="215">
        <v>16000</v>
      </c>
      <c r="E257" s="216">
        <v>0.051</v>
      </c>
      <c r="F257" s="227">
        <v>0.051</v>
      </c>
      <c r="G257" s="228" t="s">
        <v>525</v>
      </c>
      <c r="H257" s="219">
        <f t="shared" si="3"/>
        <v>816</v>
      </c>
      <c r="I257" s="78"/>
      <c r="J257" s="229">
        <v>12</v>
      </c>
      <c r="K257" s="131"/>
      <c r="L257" s="137"/>
    </row>
    <row r="258" spans="1:12" ht="12.75" customHeight="1">
      <c r="A258" s="518" t="s">
        <v>524</v>
      </c>
      <c r="B258" s="519"/>
      <c r="C258" s="214" t="s">
        <v>45</v>
      </c>
      <c r="D258" s="215">
        <v>16000</v>
      </c>
      <c r="E258" s="216">
        <v>0.049</v>
      </c>
      <c r="F258" s="227">
        <v>0.049</v>
      </c>
      <c r="G258" s="228" t="s">
        <v>525</v>
      </c>
      <c r="H258" s="219">
        <f t="shared" si="3"/>
        <v>784</v>
      </c>
      <c r="I258" s="78"/>
      <c r="J258" s="229">
        <v>12</v>
      </c>
      <c r="K258" s="131"/>
      <c r="L258" s="137"/>
    </row>
    <row r="259" spans="1:12" ht="12.75" customHeight="1">
      <c r="A259" s="518" t="s">
        <v>526</v>
      </c>
      <c r="B259" s="519"/>
      <c r="C259" s="214" t="s">
        <v>45</v>
      </c>
      <c r="D259" s="215">
        <v>16000</v>
      </c>
      <c r="E259" s="216">
        <v>0.065</v>
      </c>
      <c r="F259" s="227">
        <v>0.065</v>
      </c>
      <c r="G259" s="228">
        <v>2015</v>
      </c>
      <c r="H259" s="219">
        <f t="shared" si="3"/>
        <v>1040</v>
      </c>
      <c r="I259" s="78"/>
      <c r="J259" s="229">
        <v>12</v>
      </c>
      <c r="K259" s="131"/>
      <c r="L259" s="137"/>
    </row>
    <row r="260" spans="1:12" ht="12.75" customHeight="1">
      <c r="A260" s="518" t="s">
        <v>527</v>
      </c>
      <c r="B260" s="519"/>
      <c r="C260" s="214" t="s">
        <v>45</v>
      </c>
      <c r="D260" s="215">
        <v>16000</v>
      </c>
      <c r="E260" s="216">
        <v>0.061</v>
      </c>
      <c r="F260" s="227">
        <v>0.061</v>
      </c>
      <c r="G260" s="228">
        <v>2017</v>
      </c>
      <c r="H260" s="219">
        <f t="shared" si="3"/>
        <v>976</v>
      </c>
      <c r="I260" s="78"/>
      <c r="J260" s="229">
        <v>12</v>
      </c>
      <c r="K260" s="131"/>
      <c r="L260" s="137"/>
    </row>
    <row r="261" spans="1:12" ht="12.75" customHeight="1">
      <c r="A261" s="518" t="s">
        <v>528</v>
      </c>
      <c r="B261" s="519"/>
      <c r="C261" s="214" t="s">
        <v>45</v>
      </c>
      <c r="D261" s="215">
        <v>16000</v>
      </c>
      <c r="E261" s="216">
        <v>0.028</v>
      </c>
      <c r="F261" s="227" t="s">
        <v>529</v>
      </c>
      <c r="G261" s="228">
        <v>2019</v>
      </c>
      <c r="H261" s="219">
        <f t="shared" si="3"/>
        <v>448</v>
      </c>
      <c r="I261" s="78"/>
      <c r="J261" s="229">
        <v>12</v>
      </c>
      <c r="K261" s="131"/>
      <c r="L261" s="137"/>
    </row>
    <row r="262" spans="1:12" ht="12.75" customHeight="1">
      <c r="A262" s="518" t="s">
        <v>530</v>
      </c>
      <c r="B262" s="519"/>
      <c r="C262" s="214" t="s">
        <v>45</v>
      </c>
      <c r="D262" s="215">
        <v>16000</v>
      </c>
      <c r="E262" s="216">
        <v>0.237</v>
      </c>
      <c r="F262" s="227">
        <v>0.237</v>
      </c>
      <c r="G262" s="228">
        <v>2020</v>
      </c>
      <c r="H262" s="219">
        <f t="shared" si="3"/>
        <v>3792</v>
      </c>
      <c r="I262" s="78"/>
      <c r="J262" s="229">
        <v>12</v>
      </c>
      <c r="K262" s="131"/>
      <c r="L262" s="137"/>
    </row>
    <row r="263" spans="1:12" ht="12.75" customHeight="1">
      <c r="A263" s="518" t="s">
        <v>531</v>
      </c>
      <c r="B263" s="519"/>
      <c r="C263" s="214" t="s">
        <v>45</v>
      </c>
      <c r="D263" s="215">
        <v>25000</v>
      </c>
      <c r="E263" s="216">
        <v>0.056</v>
      </c>
      <c r="F263" s="227">
        <v>0.056</v>
      </c>
      <c r="G263" s="228">
        <v>2021</v>
      </c>
      <c r="H263" s="219">
        <f t="shared" si="3"/>
        <v>1400</v>
      </c>
      <c r="I263" s="78"/>
      <c r="J263" s="229">
        <v>12</v>
      </c>
      <c r="K263" s="131"/>
      <c r="L263" s="137"/>
    </row>
    <row r="264" spans="1:12" ht="12.75" customHeight="1">
      <c r="A264" s="518" t="s">
        <v>532</v>
      </c>
      <c r="B264" s="519"/>
      <c r="C264" s="214" t="s">
        <v>45</v>
      </c>
      <c r="D264" s="215">
        <v>25000</v>
      </c>
      <c r="E264" s="216">
        <v>0.027</v>
      </c>
      <c r="F264" s="227">
        <v>0.027</v>
      </c>
      <c r="G264" s="228">
        <v>2022</v>
      </c>
      <c r="H264" s="219">
        <f t="shared" si="3"/>
        <v>675</v>
      </c>
      <c r="I264" s="78"/>
      <c r="J264" s="229">
        <v>12</v>
      </c>
      <c r="K264" s="131"/>
      <c r="L264" s="137"/>
    </row>
    <row r="265" spans="1:12" ht="12.75" customHeight="1">
      <c r="A265" s="518" t="s">
        <v>533</v>
      </c>
      <c r="B265" s="519"/>
      <c r="C265" s="214" t="s">
        <v>45</v>
      </c>
      <c r="D265" s="215">
        <v>22000</v>
      </c>
      <c r="E265" s="216">
        <v>0.043</v>
      </c>
      <c r="F265" s="227">
        <v>0.043</v>
      </c>
      <c r="G265" s="228">
        <v>2023</v>
      </c>
      <c r="H265" s="219">
        <f t="shared" si="3"/>
        <v>945.9999999999999</v>
      </c>
      <c r="I265" s="78"/>
      <c r="J265" s="229">
        <v>12</v>
      </c>
      <c r="K265" s="131"/>
      <c r="L265" s="137"/>
    </row>
    <row r="266" spans="1:12" ht="12.75" customHeight="1">
      <c r="A266" s="518" t="s">
        <v>534</v>
      </c>
      <c r="B266" s="519"/>
      <c r="C266" s="214" t="s">
        <v>45</v>
      </c>
      <c r="D266" s="215">
        <v>22000</v>
      </c>
      <c r="E266" s="216">
        <v>0.019</v>
      </c>
      <c r="F266" s="227">
        <v>0.019</v>
      </c>
      <c r="G266" s="228"/>
      <c r="H266" s="219">
        <f aca="true" t="shared" si="4" ref="H266:H286">D266*E266</f>
        <v>418</v>
      </c>
      <c r="I266" s="78"/>
      <c r="J266" s="229">
        <v>11</v>
      </c>
      <c r="K266" s="131"/>
      <c r="L266" s="137"/>
    </row>
    <row r="267" spans="1:12" ht="12.75" customHeight="1">
      <c r="A267" s="120" t="s">
        <v>535</v>
      </c>
      <c r="B267" s="121"/>
      <c r="C267" s="214" t="s">
        <v>45</v>
      </c>
      <c r="D267" s="215"/>
      <c r="E267" s="216">
        <v>0.562</v>
      </c>
      <c r="F267" s="227">
        <v>0.562</v>
      </c>
      <c r="G267" s="228">
        <v>2273</v>
      </c>
      <c r="H267" s="219">
        <f t="shared" si="4"/>
        <v>0</v>
      </c>
      <c r="I267" s="78"/>
      <c r="J267" s="229">
        <v>22</v>
      </c>
      <c r="K267" s="131"/>
      <c r="L267" s="137"/>
    </row>
    <row r="268" spans="1:12" ht="12.75" customHeight="1">
      <c r="A268" s="518" t="s">
        <v>149</v>
      </c>
      <c r="B268" s="519"/>
      <c r="C268" s="214" t="s">
        <v>45</v>
      </c>
      <c r="D268" s="215">
        <v>24000</v>
      </c>
      <c r="E268" s="216">
        <v>0.175</v>
      </c>
      <c r="F268" s="227">
        <v>0.175</v>
      </c>
      <c r="G268" s="228" t="s">
        <v>536</v>
      </c>
      <c r="H268" s="219">
        <f t="shared" si="4"/>
        <v>4200</v>
      </c>
      <c r="I268" s="78"/>
      <c r="J268" s="229">
        <v>12</v>
      </c>
      <c r="K268" s="131"/>
      <c r="L268" s="137"/>
    </row>
    <row r="269" spans="1:12" ht="12.75" customHeight="1">
      <c r="A269" s="518" t="s">
        <v>537</v>
      </c>
      <c r="B269" s="519"/>
      <c r="C269" s="214" t="s">
        <v>45</v>
      </c>
      <c r="D269" s="215">
        <v>24000</v>
      </c>
      <c r="E269" s="216">
        <v>0.031</v>
      </c>
      <c r="F269" s="227">
        <v>0.031</v>
      </c>
      <c r="G269" s="228">
        <v>2027</v>
      </c>
      <c r="H269" s="219">
        <f t="shared" si="4"/>
        <v>744</v>
      </c>
      <c r="I269" s="78"/>
      <c r="J269" s="229">
        <v>12</v>
      </c>
      <c r="K269" s="131"/>
      <c r="L269" s="137"/>
    </row>
    <row r="270" spans="1:12" ht="12.75" customHeight="1">
      <c r="A270" s="518" t="s">
        <v>538</v>
      </c>
      <c r="B270" s="519"/>
      <c r="C270" s="225" t="s">
        <v>45</v>
      </c>
      <c r="D270" s="215">
        <v>24000</v>
      </c>
      <c r="E270" s="216">
        <v>0.025</v>
      </c>
      <c r="F270" s="227">
        <v>0.025</v>
      </c>
      <c r="G270" s="228">
        <v>1551</v>
      </c>
      <c r="H270" s="219">
        <f t="shared" si="4"/>
        <v>600</v>
      </c>
      <c r="I270" s="78"/>
      <c r="J270" s="229">
        <v>18</v>
      </c>
      <c r="K270" s="131"/>
      <c r="L270" s="137"/>
    </row>
    <row r="271" spans="1:12" ht="12.75" customHeight="1">
      <c r="A271" s="518" t="s">
        <v>539</v>
      </c>
      <c r="B271" s="519"/>
      <c r="C271" s="214" t="s">
        <v>45</v>
      </c>
      <c r="D271" s="215">
        <v>21000</v>
      </c>
      <c r="E271" s="216">
        <v>0.166</v>
      </c>
      <c r="F271" s="227">
        <v>0.166</v>
      </c>
      <c r="G271" s="228">
        <v>2032</v>
      </c>
      <c r="H271" s="219">
        <f t="shared" si="4"/>
        <v>3486</v>
      </c>
      <c r="I271" s="78"/>
      <c r="J271" s="229">
        <v>18</v>
      </c>
      <c r="K271" s="131"/>
      <c r="L271" s="137"/>
    </row>
    <row r="272" spans="1:12" ht="12.75" customHeight="1">
      <c r="A272" s="518" t="s">
        <v>540</v>
      </c>
      <c r="B272" s="519"/>
      <c r="C272" s="214" t="s">
        <v>45</v>
      </c>
      <c r="D272" s="215">
        <v>21000</v>
      </c>
      <c r="E272" s="216">
        <v>0.02</v>
      </c>
      <c r="F272" s="227">
        <v>0.02</v>
      </c>
      <c r="G272" s="228">
        <v>2035</v>
      </c>
      <c r="H272" s="219">
        <f t="shared" si="4"/>
        <v>420</v>
      </c>
      <c r="I272" s="78"/>
      <c r="J272" s="229">
        <v>18</v>
      </c>
      <c r="K272" s="131"/>
      <c r="L272" s="137"/>
    </row>
    <row r="273" spans="1:12" ht="12.75" customHeight="1">
      <c r="A273" s="261" t="s">
        <v>143</v>
      </c>
      <c r="B273" s="261" t="s">
        <v>541</v>
      </c>
      <c r="C273" s="262" t="s">
        <v>45</v>
      </c>
      <c r="D273" s="263">
        <v>25000</v>
      </c>
      <c r="E273" s="264">
        <v>0.144</v>
      </c>
      <c r="F273" s="264">
        <v>0.144</v>
      </c>
      <c r="G273" s="265">
        <v>2167</v>
      </c>
      <c r="H273" s="266">
        <f t="shared" si="4"/>
        <v>3599.9999999999995</v>
      </c>
      <c r="I273" s="261"/>
      <c r="J273" s="267">
        <v>24</v>
      </c>
      <c r="K273" s="131"/>
      <c r="L273" s="137"/>
    </row>
    <row r="274" spans="1:12" ht="12.75" customHeight="1">
      <c r="A274" s="518" t="s">
        <v>542</v>
      </c>
      <c r="B274" s="519"/>
      <c r="C274" s="214" t="s">
        <v>45</v>
      </c>
      <c r="D274" s="215">
        <v>21000</v>
      </c>
      <c r="E274" s="216">
        <v>0.177</v>
      </c>
      <c r="F274" s="227">
        <v>0.177</v>
      </c>
      <c r="G274" s="228">
        <v>2042</v>
      </c>
      <c r="H274" s="219">
        <f t="shared" si="4"/>
        <v>3717</v>
      </c>
      <c r="I274" s="78"/>
      <c r="J274" s="229">
        <v>12</v>
      </c>
      <c r="K274" s="131"/>
      <c r="L274" s="137"/>
    </row>
    <row r="275" spans="1:12" ht="12.75" customHeight="1">
      <c r="A275" s="518" t="s">
        <v>543</v>
      </c>
      <c r="B275" s="519"/>
      <c r="C275" s="214" t="s">
        <v>45</v>
      </c>
      <c r="D275" s="215">
        <v>24000</v>
      </c>
      <c r="E275" s="216">
        <v>0.116</v>
      </c>
      <c r="F275" s="227">
        <v>0.116</v>
      </c>
      <c r="G275" s="228">
        <v>2047</v>
      </c>
      <c r="H275" s="219">
        <f t="shared" si="4"/>
        <v>2784</v>
      </c>
      <c r="I275" s="78"/>
      <c r="J275" s="229">
        <v>12</v>
      </c>
      <c r="K275" s="131"/>
      <c r="L275" s="137"/>
    </row>
    <row r="276" spans="1:12" ht="12.75" customHeight="1">
      <c r="A276" s="518" t="s">
        <v>544</v>
      </c>
      <c r="B276" s="519"/>
      <c r="C276" s="214" t="s">
        <v>45</v>
      </c>
      <c r="D276" s="215">
        <v>16000</v>
      </c>
      <c r="E276" s="216">
        <v>0.238</v>
      </c>
      <c r="F276" s="227">
        <v>0.238</v>
      </c>
      <c r="G276" s="228" t="s">
        <v>545</v>
      </c>
      <c r="H276" s="219">
        <f t="shared" si="4"/>
        <v>3808</v>
      </c>
      <c r="I276" s="78"/>
      <c r="J276" s="229">
        <v>12</v>
      </c>
      <c r="K276" s="131"/>
      <c r="L276" s="137"/>
    </row>
    <row r="277" spans="1:12" ht="12.75" customHeight="1">
      <c r="A277" s="518" t="s">
        <v>546</v>
      </c>
      <c r="B277" s="519"/>
      <c r="C277" s="214" t="s">
        <v>45</v>
      </c>
      <c r="D277" s="215">
        <v>16000</v>
      </c>
      <c r="E277" s="216">
        <v>0.011</v>
      </c>
      <c r="F277" s="227">
        <v>0.011</v>
      </c>
      <c r="G277" s="228" t="s">
        <v>547</v>
      </c>
      <c r="H277" s="219">
        <f t="shared" si="4"/>
        <v>176</v>
      </c>
      <c r="I277" s="78"/>
      <c r="J277" s="229">
        <v>12</v>
      </c>
      <c r="K277" s="131"/>
      <c r="L277" s="137"/>
    </row>
    <row r="278" spans="1:12" ht="12.75" customHeight="1">
      <c r="A278" s="518" t="s">
        <v>548</v>
      </c>
      <c r="B278" s="519"/>
      <c r="C278" s="214" t="s">
        <v>45</v>
      </c>
      <c r="D278" s="215">
        <v>16000</v>
      </c>
      <c r="E278" s="216">
        <v>0.41</v>
      </c>
      <c r="F278" s="227">
        <v>0.41</v>
      </c>
      <c r="G278" s="228" t="s">
        <v>545</v>
      </c>
      <c r="H278" s="219">
        <f t="shared" si="4"/>
        <v>6560</v>
      </c>
      <c r="I278" s="78"/>
      <c r="J278" s="229">
        <v>12</v>
      </c>
      <c r="K278" s="131"/>
      <c r="L278" s="137"/>
    </row>
    <row r="279" spans="1:12" ht="12.75" customHeight="1">
      <c r="A279" s="518" t="s">
        <v>549</v>
      </c>
      <c r="B279" s="519"/>
      <c r="C279" s="214" t="s">
        <v>45</v>
      </c>
      <c r="D279" s="215">
        <v>16000</v>
      </c>
      <c r="E279" s="216">
        <v>0.71</v>
      </c>
      <c r="F279" s="227">
        <v>0.71</v>
      </c>
      <c r="G279" s="228">
        <v>2049</v>
      </c>
      <c r="H279" s="219">
        <f t="shared" si="4"/>
        <v>11360</v>
      </c>
      <c r="I279" s="78"/>
      <c r="J279" s="229">
        <v>5</v>
      </c>
      <c r="K279" s="131"/>
      <c r="L279" s="137"/>
    </row>
    <row r="280" spans="1:13" s="49" customFormat="1" ht="12.75" customHeight="1">
      <c r="A280" s="518" t="s">
        <v>550</v>
      </c>
      <c r="B280" s="519"/>
      <c r="C280" s="214" t="s">
        <v>45</v>
      </c>
      <c r="D280" s="215">
        <v>16000</v>
      </c>
      <c r="E280" s="216">
        <v>0.117</v>
      </c>
      <c r="F280" s="227">
        <v>0.117</v>
      </c>
      <c r="G280" s="228">
        <v>1609</v>
      </c>
      <c r="H280" s="219">
        <f t="shared" si="4"/>
        <v>1872</v>
      </c>
      <c r="I280" s="78"/>
      <c r="J280" s="229" t="s">
        <v>551</v>
      </c>
      <c r="K280" s="131"/>
      <c r="L280" s="234"/>
      <c r="M280" s="112"/>
    </row>
    <row r="281" spans="1:13" s="49" customFormat="1" ht="12.75" customHeight="1">
      <c r="A281" s="518" t="s">
        <v>552</v>
      </c>
      <c r="B281" s="519"/>
      <c r="C281" s="214" t="s">
        <v>45</v>
      </c>
      <c r="D281" s="215">
        <v>18000</v>
      </c>
      <c r="E281" s="216">
        <v>0.736</v>
      </c>
      <c r="F281" s="227">
        <v>0.736</v>
      </c>
      <c r="G281" s="228">
        <v>1877</v>
      </c>
      <c r="H281" s="219">
        <f t="shared" si="4"/>
        <v>13248</v>
      </c>
      <c r="I281" s="78"/>
      <c r="J281" s="229"/>
      <c r="K281" s="131"/>
      <c r="L281" s="234"/>
      <c r="M281" s="112"/>
    </row>
    <row r="282" spans="1:13" s="49" customFormat="1" ht="12.75" customHeight="1">
      <c r="A282" s="518" t="s">
        <v>553</v>
      </c>
      <c r="B282" s="519"/>
      <c r="C282" s="214" t="s">
        <v>45</v>
      </c>
      <c r="D282" s="226">
        <v>25000</v>
      </c>
      <c r="E282" s="216">
        <v>0.075</v>
      </c>
      <c r="F282" s="227">
        <v>0.075</v>
      </c>
      <c r="G282" s="228">
        <v>1698</v>
      </c>
      <c r="H282" s="219">
        <f t="shared" si="4"/>
        <v>1875</v>
      </c>
      <c r="I282" s="78"/>
      <c r="J282" s="229" t="s">
        <v>554</v>
      </c>
      <c r="K282" s="112"/>
      <c r="L282" s="234"/>
      <c r="M282" s="112"/>
    </row>
    <row r="283" spans="1:13" s="49" customFormat="1" ht="12.75" customHeight="1">
      <c r="A283" s="518" t="s">
        <v>555</v>
      </c>
      <c r="B283" s="519"/>
      <c r="C283" s="268" t="s">
        <v>45</v>
      </c>
      <c r="D283" s="226">
        <v>25000</v>
      </c>
      <c r="E283" s="216">
        <v>1.53</v>
      </c>
      <c r="F283" s="227">
        <v>1.53</v>
      </c>
      <c r="G283" s="228">
        <v>1853</v>
      </c>
      <c r="H283" s="219">
        <f t="shared" si="4"/>
        <v>38250</v>
      </c>
      <c r="I283" s="78"/>
      <c r="J283" s="229" t="s">
        <v>554</v>
      </c>
      <c r="K283" s="112"/>
      <c r="L283" s="234"/>
      <c r="M283" s="112"/>
    </row>
    <row r="284" spans="1:13" s="49" customFormat="1" ht="12.75" customHeight="1">
      <c r="A284" s="518" t="s">
        <v>556</v>
      </c>
      <c r="B284" s="519"/>
      <c r="C284" s="268" t="s">
        <v>45</v>
      </c>
      <c r="D284" s="226">
        <v>25000</v>
      </c>
      <c r="E284" s="216">
        <v>0.153</v>
      </c>
      <c r="F284" s="227">
        <v>0.153</v>
      </c>
      <c r="G284" s="228">
        <v>1854</v>
      </c>
      <c r="H284" s="219">
        <f t="shared" si="4"/>
        <v>3825</v>
      </c>
      <c r="I284" s="78"/>
      <c r="J284" s="229" t="s">
        <v>554</v>
      </c>
      <c r="K284" s="112"/>
      <c r="L284" s="234"/>
      <c r="M284" s="112"/>
    </row>
    <row r="285" spans="1:13" s="49" customFormat="1" ht="12.75" customHeight="1">
      <c r="A285" s="518" t="s">
        <v>557</v>
      </c>
      <c r="B285" s="519"/>
      <c r="C285" s="268" t="s">
        <v>45</v>
      </c>
      <c r="D285" s="226">
        <v>20000</v>
      </c>
      <c r="E285" s="216">
        <v>0.393</v>
      </c>
      <c r="F285" s="227">
        <v>0.393</v>
      </c>
      <c r="G285" s="228">
        <v>1855</v>
      </c>
      <c r="H285" s="219">
        <f t="shared" si="4"/>
        <v>7860</v>
      </c>
      <c r="I285" s="78"/>
      <c r="J285" s="229"/>
      <c r="K285" s="112"/>
      <c r="L285" s="234"/>
      <c r="M285" s="112"/>
    </row>
    <row r="286" spans="1:13" s="49" customFormat="1" ht="12.75" customHeight="1">
      <c r="A286" s="241" t="s">
        <v>558</v>
      </c>
      <c r="B286" s="249"/>
      <c r="C286" s="131" t="s">
        <v>45</v>
      </c>
      <c r="D286" s="226">
        <v>20000</v>
      </c>
      <c r="E286" s="269">
        <v>0.438</v>
      </c>
      <c r="F286" s="270">
        <v>0.438</v>
      </c>
      <c r="G286" s="271">
        <v>2254</v>
      </c>
      <c r="H286" s="219">
        <f t="shared" si="4"/>
        <v>8760</v>
      </c>
      <c r="I286" s="272"/>
      <c r="J286" s="229"/>
      <c r="K286" s="112"/>
      <c r="L286" s="234"/>
      <c r="M286" s="112"/>
    </row>
    <row r="287" spans="1:13" s="49" customFormat="1" ht="12.75" customHeight="1">
      <c r="A287" s="241"/>
      <c r="B287" s="239"/>
      <c r="C287" s="273"/>
      <c r="D287" s="226"/>
      <c r="E287" s="216"/>
      <c r="F287" s="227"/>
      <c r="G287" s="228"/>
      <c r="H287" s="274">
        <f>SUM(H5:H286)</f>
        <v>4189847</v>
      </c>
      <c r="I287" s="78"/>
      <c r="J287" s="229"/>
      <c r="K287" s="112"/>
      <c r="L287" s="234"/>
      <c r="M287" s="112"/>
    </row>
    <row r="288" spans="1:13" s="49" customFormat="1" ht="12.75" customHeight="1">
      <c r="A288" s="552" t="s">
        <v>559</v>
      </c>
      <c r="B288" s="552"/>
      <c r="C288" s="552"/>
      <c r="D288" s="275"/>
      <c r="E288" s="276"/>
      <c r="F288" s="277"/>
      <c r="G288" s="278"/>
      <c r="H288" s="279"/>
      <c r="I288" s="280"/>
      <c r="J288" s="281"/>
      <c r="K288" s="282"/>
      <c r="L288" s="283"/>
      <c r="M288" s="282"/>
    </row>
    <row r="289" spans="1:13" s="49" customFormat="1" ht="12.75" customHeight="1">
      <c r="A289" s="552" t="s">
        <v>560</v>
      </c>
      <c r="B289" s="552"/>
      <c r="C289" s="552"/>
      <c r="D289" s="275"/>
      <c r="E289" s="276"/>
      <c r="F289" s="277"/>
      <c r="G289" s="278"/>
      <c r="H289" s="279"/>
      <c r="I289" s="280"/>
      <c r="J289" s="281">
        <v>2</v>
      </c>
      <c r="K289" s="282"/>
      <c r="L289" s="283"/>
      <c r="M289" s="282"/>
    </row>
    <row r="290" spans="1:13" s="49" customFormat="1" ht="12.75" customHeight="1">
      <c r="A290" s="546" t="s">
        <v>561</v>
      </c>
      <c r="B290" s="547"/>
      <c r="C290" s="284" t="s">
        <v>45</v>
      </c>
      <c r="D290" s="285">
        <v>80000</v>
      </c>
      <c r="E290" s="286">
        <v>0.103</v>
      </c>
      <c r="F290" s="280">
        <v>0.103</v>
      </c>
      <c r="G290" s="287">
        <v>329</v>
      </c>
      <c r="H290" s="279">
        <f aca="true" t="shared" si="5" ref="H290:H352">E290*D290</f>
        <v>8240</v>
      </c>
      <c r="I290" s="280"/>
      <c r="J290" s="281">
        <v>2</v>
      </c>
      <c r="K290" s="282"/>
      <c r="L290" s="283"/>
      <c r="M290" s="282"/>
    </row>
    <row r="291" spans="1:13" s="49" customFormat="1" ht="12.75" customHeight="1">
      <c r="A291" s="546" t="s">
        <v>562</v>
      </c>
      <c r="B291" s="547"/>
      <c r="C291" s="284" t="s">
        <v>45</v>
      </c>
      <c r="D291" s="285">
        <v>80000</v>
      </c>
      <c r="E291" s="286">
        <v>0.068</v>
      </c>
      <c r="F291" s="280">
        <v>0.068</v>
      </c>
      <c r="G291" s="287">
        <v>236</v>
      </c>
      <c r="H291" s="279">
        <f t="shared" si="5"/>
        <v>5440</v>
      </c>
      <c r="I291" s="280"/>
      <c r="J291" s="281">
        <v>2</v>
      </c>
      <c r="K291" s="282"/>
      <c r="L291" s="283"/>
      <c r="M291" s="282"/>
    </row>
    <row r="292" spans="1:13" s="49" customFormat="1" ht="12.75" customHeight="1">
      <c r="A292" s="546" t="s">
        <v>563</v>
      </c>
      <c r="B292" s="547"/>
      <c r="C292" s="284" t="s">
        <v>45</v>
      </c>
      <c r="D292" s="285">
        <v>80000</v>
      </c>
      <c r="E292" s="286">
        <v>0.016</v>
      </c>
      <c r="F292" s="280">
        <v>0.016</v>
      </c>
      <c r="G292" s="287">
        <v>337</v>
      </c>
      <c r="H292" s="279">
        <f t="shared" si="5"/>
        <v>1280</v>
      </c>
      <c r="I292" s="280"/>
      <c r="J292" s="281">
        <v>2</v>
      </c>
      <c r="K292" s="282"/>
      <c r="L292" s="283"/>
      <c r="M292" s="282"/>
    </row>
    <row r="293" spans="1:13" s="49" customFormat="1" ht="12.75" customHeight="1">
      <c r="A293" s="546" t="s">
        <v>564</v>
      </c>
      <c r="B293" s="547"/>
      <c r="C293" s="284" t="s">
        <v>45</v>
      </c>
      <c r="D293" s="285">
        <v>80000</v>
      </c>
      <c r="E293" s="286">
        <v>0.013</v>
      </c>
      <c r="F293" s="280">
        <v>0.013</v>
      </c>
      <c r="G293" s="287">
        <v>281</v>
      </c>
      <c r="H293" s="279">
        <f t="shared" si="5"/>
        <v>1040</v>
      </c>
      <c r="I293" s="280"/>
      <c r="J293" s="281">
        <v>1</v>
      </c>
      <c r="K293" s="282"/>
      <c r="L293" s="283"/>
      <c r="M293" s="282"/>
    </row>
    <row r="294" spans="1:13" s="49" customFormat="1" ht="12.75" customHeight="1">
      <c r="A294" s="546" t="s">
        <v>565</v>
      </c>
      <c r="B294" s="547"/>
      <c r="C294" s="284" t="s">
        <v>45</v>
      </c>
      <c r="D294" s="285">
        <v>80000</v>
      </c>
      <c r="E294" s="286">
        <v>0.181</v>
      </c>
      <c r="F294" s="280">
        <v>0.181</v>
      </c>
      <c r="G294" s="287">
        <v>1617</v>
      </c>
      <c r="H294" s="279">
        <f t="shared" si="5"/>
        <v>14480</v>
      </c>
      <c r="I294" s="280"/>
      <c r="J294" s="281">
        <v>15</v>
      </c>
      <c r="K294" s="282"/>
      <c r="L294" s="283"/>
      <c r="M294" s="282"/>
    </row>
    <row r="295" spans="1:13" s="49" customFormat="1" ht="13.5" customHeight="1">
      <c r="A295" s="546" t="s">
        <v>566</v>
      </c>
      <c r="B295" s="547"/>
      <c r="C295" s="284" t="s">
        <v>45</v>
      </c>
      <c r="D295" s="285">
        <v>80000</v>
      </c>
      <c r="E295" s="286">
        <v>0.356</v>
      </c>
      <c r="F295" s="280">
        <v>0.356</v>
      </c>
      <c r="G295" s="287">
        <v>1975</v>
      </c>
      <c r="H295" s="279">
        <f t="shared" si="5"/>
        <v>28480</v>
      </c>
      <c r="I295" s="288"/>
      <c r="J295" s="281">
        <v>15</v>
      </c>
      <c r="K295" s="282"/>
      <c r="L295" s="283"/>
      <c r="M295" s="282"/>
    </row>
    <row r="296" spans="1:13" s="49" customFormat="1" ht="12.75" customHeight="1">
      <c r="A296" s="546" t="s">
        <v>567</v>
      </c>
      <c r="B296" s="547"/>
      <c r="C296" s="284" t="s">
        <v>45</v>
      </c>
      <c r="D296" s="285">
        <v>80000</v>
      </c>
      <c r="E296" s="286">
        <v>2.961</v>
      </c>
      <c r="F296" s="280">
        <v>2.961</v>
      </c>
      <c r="G296" s="287">
        <v>1975</v>
      </c>
      <c r="H296" s="279">
        <f t="shared" si="5"/>
        <v>236880</v>
      </c>
      <c r="I296" s="280"/>
      <c r="J296" s="281">
        <v>15</v>
      </c>
      <c r="K296" s="282"/>
      <c r="L296" s="283"/>
      <c r="M296" s="282"/>
    </row>
    <row r="297" spans="1:13" s="49" customFormat="1" ht="12.75" customHeight="1">
      <c r="A297" s="546" t="s">
        <v>568</v>
      </c>
      <c r="B297" s="547"/>
      <c r="C297" s="284" t="s">
        <v>45</v>
      </c>
      <c r="D297" s="285">
        <v>80000</v>
      </c>
      <c r="E297" s="286">
        <v>0.023</v>
      </c>
      <c r="F297" s="280">
        <v>0.023</v>
      </c>
      <c r="G297" s="287">
        <v>1750</v>
      </c>
      <c r="H297" s="279">
        <f t="shared" si="5"/>
        <v>1840</v>
      </c>
      <c r="I297" s="280"/>
      <c r="J297" s="281">
        <v>15</v>
      </c>
      <c r="K297" s="282"/>
      <c r="L297" s="283"/>
      <c r="M297" s="282"/>
    </row>
    <row r="298" spans="1:13" s="49" customFormat="1" ht="12.75" customHeight="1">
      <c r="A298" s="546" t="s">
        <v>569</v>
      </c>
      <c r="B298" s="547"/>
      <c r="C298" s="284" t="s">
        <v>45</v>
      </c>
      <c r="D298" s="285">
        <v>80000</v>
      </c>
      <c r="E298" s="286">
        <v>0.795</v>
      </c>
      <c r="F298" s="280">
        <v>0.795</v>
      </c>
      <c r="G298" s="287">
        <v>1945</v>
      </c>
      <c r="H298" s="279">
        <f t="shared" si="5"/>
        <v>63600</v>
      </c>
      <c r="I298" s="280"/>
      <c r="J298" s="281">
        <v>15</v>
      </c>
      <c r="K298" s="282"/>
      <c r="L298" s="283"/>
      <c r="M298" s="282"/>
    </row>
    <row r="299" spans="1:13" s="49" customFormat="1" ht="12.75" customHeight="1">
      <c r="A299" s="546" t="s">
        <v>570</v>
      </c>
      <c r="B299" s="547"/>
      <c r="C299" s="284" t="s">
        <v>45</v>
      </c>
      <c r="D299" s="285">
        <v>80000</v>
      </c>
      <c r="E299" s="286">
        <v>0.035</v>
      </c>
      <c r="F299" s="280">
        <v>0.035</v>
      </c>
      <c r="G299" s="287">
        <v>238</v>
      </c>
      <c r="H299" s="279">
        <f>E299*D299</f>
        <v>2800.0000000000005</v>
      </c>
      <c r="I299" s="280"/>
      <c r="J299" s="281">
        <v>2</v>
      </c>
      <c r="K299" s="282"/>
      <c r="L299" s="283"/>
      <c r="M299" s="282"/>
    </row>
    <row r="300" spans="1:13" s="49" customFormat="1" ht="12.75" customHeight="1">
      <c r="A300" s="546" t="s">
        <v>571</v>
      </c>
      <c r="B300" s="547"/>
      <c r="C300" s="284" t="s">
        <v>45</v>
      </c>
      <c r="D300" s="285">
        <v>80000</v>
      </c>
      <c r="E300" s="286">
        <v>0.097</v>
      </c>
      <c r="F300" s="280">
        <v>0.097</v>
      </c>
      <c r="G300" s="287">
        <v>331</v>
      </c>
      <c r="H300" s="279">
        <f t="shared" si="5"/>
        <v>7760</v>
      </c>
      <c r="I300" s="280"/>
      <c r="J300" s="281"/>
      <c r="K300" s="282"/>
      <c r="L300" s="283"/>
      <c r="M300" s="282"/>
    </row>
    <row r="301" spans="1:13" ht="12.75" customHeight="1">
      <c r="A301" s="553" t="s">
        <v>572</v>
      </c>
      <c r="B301" s="553"/>
      <c r="C301" s="289" t="s">
        <v>45</v>
      </c>
      <c r="D301" s="290"/>
      <c r="E301" s="286">
        <v>0.145</v>
      </c>
      <c r="F301" s="280">
        <v>0.145</v>
      </c>
      <c r="G301" s="287">
        <v>1866</v>
      </c>
      <c r="H301" s="279">
        <f t="shared" si="5"/>
        <v>0</v>
      </c>
      <c r="I301" s="280"/>
      <c r="J301" s="281"/>
      <c r="K301" s="282"/>
      <c r="L301" s="283"/>
      <c r="M301" s="282"/>
    </row>
    <row r="302" spans="1:13" ht="12.75" customHeight="1">
      <c r="A302" s="552" t="s">
        <v>573</v>
      </c>
      <c r="B302" s="551"/>
      <c r="C302" s="289"/>
      <c r="D302" s="290"/>
      <c r="E302" s="286"/>
      <c r="F302" s="280"/>
      <c r="G302" s="287"/>
      <c r="H302" s="279">
        <f t="shared" si="5"/>
        <v>0</v>
      </c>
      <c r="I302" s="280"/>
      <c r="J302" s="281">
        <v>1</v>
      </c>
      <c r="K302" s="282"/>
      <c r="L302" s="283"/>
      <c r="M302" s="282"/>
    </row>
    <row r="303" spans="1:13" ht="12.75" customHeight="1">
      <c r="A303" s="546" t="s">
        <v>574</v>
      </c>
      <c r="B303" s="547"/>
      <c r="C303" s="284" t="s">
        <v>45</v>
      </c>
      <c r="D303" s="285">
        <v>85000</v>
      </c>
      <c r="E303" s="286">
        <v>0.149</v>
      </c>
      <c r="F303" s="280">
        <v>0.149</v>
      </c>
      <c r="G303" s="287">
        <v>141</v>
      </c>
      <c r="H303" s="279">
        <f t="shared" si="5"/>
        <v>12665</v>
      </c>
      <c r="I303" s="280"/>
      <c r="J303" s="281">
        <v>6</v>
      </c>
      <c r="K303" s="282"/>
      <c r="L303" s="283"/>
      <c r="M303" s="282"/>
    </row>
    <row r="304" spans="1:13" ht="12.75" customHeight="1">
      <c r="A304" s="546" t="s">
        <v>575</v>
      </c>
      <c r="B304" s="547"/>
      <c r="C304" s="284" t="s">
        <v>45</v>
      </c>
      <c r="D304" s="285">
        <v>85000</v>
      </c>
      <c r="E304" s="286">
        <v>0.321</v>
      </c>
      <c r="F304" s="280">
        <v>0.321</v>
      </c>
      <c r="G304" s="287">
        <v>144</v>
      </c>
      <c r="H304" s="279">
        <f t="shared" si="5"/>
        <v>27285</v>
      </c>
      <c r="I304" s="280"/>
      <c r="J304" s="281">
        <v>6</v>
      </c>
      <c r="K304" s="282"/>
      <c r="L304" s="283"/>
      <c r="M304" s="282"/>
    </row>
    <row r="305" spans="1:13" ht="12.75" customHeight="1">
      <c r="A305" s="546" t="s">
        <v>576</v>
      </c>
      <c r="B305" s="547"/>
      <c r="C305" s="284" t="s">
        <v>45</v>
      </c>
      <c r="D305" s="285">
        <v>85000</v>
      </c>
      <c r="E305" s="286">
        <v>0.089</v>
      </c>
      <c r="F305" s="280">
        <v>0.089</v>
      </c>
      <c r="G305" s="287">
        <v>145</v>
      </c>
      <c r="H305" s="279">
        <f t="shared" si="5"/>
        <v>7565</v>
      </c>
      <c r="I305" s="280"/>
      <c r="J305" s="281">
        <v>1</v>
      </c>
      <c r="K305" s="282"/>
      <c r="L305" s="283"/>
      <c r="M305" s="282"/>
    </row>
    <row r="306" spans="1:13" ht="12.75" customHeight="1">
      <c r="A306" s="546" t="s">
        <v>577</v>
      </c>
      <c r="B306" s="547"/>
      <c r="C306" s="284" t="s">
        <v>45</v>
      </c>
      <c r="D306" s="285">
        <v>85000</v>
      </c>
      <c r="E306" s="286">
        <v>0.003</v>
      </c>
      <c r="F306" s="280">
        <v>0.003</v>
      </c>
      <c r="G306" s="287">
        <v>139</v>
      </c>
      <c r="H306" s="279">
        <f t="shared" si="5"/>
        <v>255</v>
      </c>
      <c r="I306" s="280"/>
      <c r="J306" s="281">
        <v>1</v>
      </c>
      <c r="K306" s="282"/>
      <c r="L306" s="283"/>
      <c r="M306" s="282"/>
    </row>
    <row r="307" spans="1:13" ht="12.75" customHeight="1">
      <c r="A307" s="546" t="s">
        <v>578</v>
      </c>
      <c r="B307" s="547"/>
      <c r="C307" s="284" t="s">
        <v>45</v>
      </c>
      <c r="D307" s="285">
        <v>85000</v>
      </c>
      <c r="E307" s="286">
        <v>0.012</v>
      </c>
      <c r="F307" s="280">
        <v>0.012</v>
      </c>
      <c r="G307" s="287">
        <v>140</v>
      </c>
      <c r="H307" s="279">
        <f t="shared" si="5"/>
        <v>1020</v>
      </c>
      <c r="I307" s="280"/>
      <c r="J307" s="281">
        <v>1</v>
      </c>
      <c r="K307" s="282"/>
      <c r="L307" s="283"/>
      <c r="M307" s="282"/>
    </row>
    <row r="308" spans="1:13" ht="12.75" customHeight="1">
      <c r="A308" s="546" t="s">
        <v>579</v>
      </c>
      <c r="B308" s="547"/>
      <c r="C308" s="284" t="s">
        <v>45</v>
      </c>
      <c r="D308" s="285">
        <v>85000</v>
      </c>
      <c r="E308" s="286">
        <v>0.203</v>
      </c>
      <c r="F308" s="280">
        <v>0.203</v>
      </c>
      <c r="G308" s="287">
        <v>142</v>
      </c>
      <c r="H308" s="279">
        <f t="shared" si="5"/>
        <v>17255</v>
      </c>
      <c r="I308" s="280"/>
      <c r="J308" s="281"/>
      <c r="K308" s="282"/>
      <c r="L308" s="283"/>
      <c r="M308" s="282"/>
    </row>
    <row r="309" spans="1:13" ht="12.75" customHeight="1">
      <c r="A309" s="552" t="s">
        <v>580</v>
      </c>
      <c r="B309" s="552"/>
      <c r="C309" s="552"/>
      <c r="D309" s="275"/>
      <c r="E309" s="276"/>
      <c r="F309" s="277"/>
      <c r="G309" s="278"/>
      <c r="H309" s="279"/>
      <c r="I309" s="280"/>
      <c r="J309" s="281"/>
      <c r="K309" s="282"/>
      <c r="L309" s="283"/>
      <c r="M309" s="282"/>
    </row>
    <row r="310" spans="1:13" ht="12.75" customHeight="1">
      <c r="A310" s="291" t="s">
        <v>581</v>
      </c>
      <c r="B310" s="292"/>
      <c r="C310" s="293" t="s">
        <v>45</v>
      </c>
      <c r="D310" s="275"/>
      <c r="E310" s="286">
        <v>0.089</v>
      </c>
      <c r="F310" s="280">
        <v>0.089</v>
      </c>
      <c r="G310" s="287">
        <v>2279</v>
      </c>
      <c r="H310" s="279"/>
      <c r="I310" s="280"/>
      <c r="J310" s="281">
        <v>22</v>
      </c>
      <c r="K310" s="282"/>
      <c r="L310" s="283"/>
      <c r="M310" s="282"/>
    </row>
    <row r="311" spans="1:13" ht="12.75" customHeight="1">
      <c r="A311" s="546" t="s">
        <v>582</v>
      </c>
      <c r="B311" s="547"/>
      <c r="C311" s="284" t="s">
        <v>45</v>
      </c>
      <c r="D311" s="285">
        <v>85000</v>
      </c>
      <c r="E311" s="286">
        <v>0.016</v>
      </c>
      <c r="F311" s="280">
        <v>0.016</v>
      </c>
      <c r="G311" s="287"/>
      <c r="H311" s="279">
        <f t="shared" si="5"/>
        <v>1360</v>
      </c>
      <c r="I311" s="280"/>
      <c r="J311" s="281"/>
      <c r="K311" s="282"/>
      <c r="L311" s="283"/>
      <c r="M311" s="282"/>
    </row>
    <row r="312" spans="1:13" ht="12.75" customHeight="1">
      <c r="A312" s="546" t="s">
        <v>583</v>
      </c>
      <c r="B312" s="547"/>
      <c r="C312" s="284" t="s">
        <v>45</v>
      </c>
      <c r="D312" s="285">
        <v>85000</v>
      </c>
      <c r="E312" s="286">
        <v>0.006</v>
      </c>
      <c r="F312" s="280">
        <v>0.006</v>
      </c>
      <c r="G312" s="287"/>
      <c r="H312" s="279">
        <f t="shared" si="5"/>
        <v>510</v>
      </c>
      <c r="I312" s="280"/>
      <c r="J312" s="281">
        <v>15</v>
      </c>
      <c r="K312" s="282"/>
      <c r="L312" s="283"/>
      <c r="M312" s="282"/>
    </row>
    <row r="313" spans="1:13" ht="12.75" customHeight="1">
      <c r="A313" s="546" t="s">
        <v>584</v>
      </c>
      <c r="B313" s="547"/>
      <c r="C313" s="284" t="s">
        <v>45</v>
      </c>
      <c r="D313" s="285">
        <v>85000</v>
      </c>
      <c r="E313" s="286">
        <v>0.064</v>
      </c>
      <c r="F313" s="280">
        <v>0.064</v>
      </c>
      <c r="G313" s="287">
        <v>1986</v>
      </c>
      <c r="H313" s="279">
        <f t="shared" si="5"/>
        <v>5440</v>
      </c>
      <c r="I313" s="280"/>
      <c r="J313" s="281">
        <v>15</v>
      </c>
      <c r="K313" s="282"/>
      <c r="L313" s="283"/>
      <c r="M313" s="282"/>
    </row>
    <row r="314" spans="1:13" ht="12.75" customHeight="1">
      <c r="A314" s="294" t="s">
        <v>585</v>
      </c>
      <c r="B314" s="295"/>
      <c r="C314" s="284" t="s">
        <v>45</v>
      </c>
      <c r="D314" s="296">
        <v>90000</v>
      </c>
      <c r="E314" s="297">
        <v>0.05</v>
      </c>
      <c r="F314" s="298">
        <v>0.05</v>
      </c>
      <c r="G314" s="287">
        <v>2146</v>
      </c>
      <c r="H314" s="279">
        <f t="shared" si="5"/>
        <v>4500</v>
      </c>
      <c r="I314" s="299"/>
      <c r="J314" s="300">
        <v>24</v>
      </c>
      <c r="K314" s="282"/>
      <c r="L314" s="283"/>
      <c r="M314" s="282"/>
    </row>
    <row r="315" spans="1:13" ht="12.75" customHeight="1">
      <c r="A315" s="546" t="s">
        <v>586</v>
      </c>
      <c r="B315" s="547"/>
      <c r="C315" s="284" t="s">
        <v>45</v>
      </c>
      <c r="D315" s="285">
        <v>85000</v>
      </c>
      <c r="E315" s="286">
        <v>0.088</v>
      </c>
      <c r="F315" s="280">
        <v>0.088</v>
      </c>
      <c r="G315" s="287">
        <v>1948</v>
      </c>
      <c r="H315" s="279">
        <f t="shared" si="5"/>
        <v>7480</v>
      </c>
      <c r="I315" s="280"/>
      <c r="J315" s="281">
        <v>15</v>
      </c>
      <c r="K315" s="282"/>
      <c r="L315" s="283"/>
      <c r="M315" s="282"/>
    </row>
    <row r="316" spans="1:13" ht="12.75" customHeight="1">
      <c r="A316" s="546" t="s">
        <v>587</v>
      </c>
      <c r="B316" s="547"/>
      <c r="C316" s="284" t="s">
        <v>45</v>
      </c>
      <c r="D316" s="285">
        <v>85000</v>
      </c>
      <c r="E316" s="286">
        <v>0.343</v>
      </c>
      <c r="F316" s="280">
        <v>0.343</v>
      </c>
      <c r="G316" s="287">
        <v>1941</v>
      </c>
      <c r="H316" s="279">
        <f t="shared" si="5"/>
        <v>29155.000000000004</v>
      </c>
      <c r="I316" s="280"/>
      <c r="J316" s="281">
        <v>15</v>
      </c>
      <c r="K316" s="282"/>
      <c r="L316" s="283"/>
      <c r="M316" s="282"/>
    </row>
    <row r="317" spans="1:13" ht="12.75" customHeight="1">
      <c r="A317" s="546" t="s">
        <v>588</v>
      </c>
      <c r="B317" s="547"/>
      <c r="C317" s="284" t="s">
        <v>45</v>
      </c>
      <c r="D317" s="285">
        <v>85000</v>
      </c>
      <c r="E317" s="286">
        <v>0.084</v>
      </c>
      <c r="F317" s="280">
        <v>0.084</v>
      </c>
      <c r="G317" s="287">
        <v>1944</v>
      </c>
      <c r="H317" s="279">
        <f t="shared" si="5"/>
        <v>7140</v>
      </c>
      <c r="I317" s="280"/>
      <c r="J317" s="281">
        <v>13</v>
      </c>
      <c r="K317" s="282"/>
      <c r="L317" s="283"/>
      <c r="M317" s="282"/>
    </row>
    <row r="318" spans="1:13" ht="12.75" customHeight="1">
      <c r="A318" s="546" t="s">
        <v>589</v>
      </c>
      <c r="B318" s="547"/>
      <c r="C318" s="284" t="s">
        <v>45</v>
      </c>
      <c r="D318" s="285">
        <v>85000</v>
      </c>
      <c r="E318" s="286">
        <v>0.064</v>
      </c>
      <c r="F318" s="280">
        <v>0.064</v>
      </c>
      <c r="G318" s="287">
        <v>1834</v>
      </c>
      <c r="H318" s="279">
        <f t="shared" si="5"/>
        <v>5440</v>
      </c>
      <c r="I318" s="280"/>
      <c r="J318" s="281">
        <v>1</v>
      </c>
      <c r="K318" s="282"/>
      <c r="L318" s="283"/>
      <c r="M318" s="282"/>
    </row>
    <row r="319" spans="1:13" ht="12.75" customHeight="1">
      <c r="A319" s="546" t="s">
        <v>590</v>
      </c>
      <c r="B319" s="547"/>
      <c r="C319" s="284" t="s">
        <v>45</v>
      </c>
      <c r="D319" s="285">
        <v>85000</v>
      </c>
      <c r="E319" s="286">
        <v>0.024</v>
      </c>
      <c r="F319" s="280">
        <v>0.024</v>
      </c>
      <c r="G319" s="287">
        <v>882</v>
      </c>
      <c r="H319" s="279">
        <f t="shared" si="5"/>
        <v>2040</v>
      </c>
      <c r="I319" s="280"/>
      <c r="J319" s="281">
        <v>1</v>
      </c>
      <c r="K319" s="282"/>
      <c r="L319" s="283"/>
      <c r="M319" s="282"/>
    </row>
    <row r="320" spans="1:13" ht="12.75" customHeight="1">
      <c r="A320" s="546" t="s">
        <v>591</v>
      </c>
      <c r="B320" s="547"/>
      <c r="C320" s="284" t="s">
        <v>45</v>
      </c>
      <c r="D320" s="285">
        <v>85000</v>
      </c>
      <c r="E320" s="286">
        <v>0.096</v>
      </c>
      <c r="F320" s="280">
        <v>0.096</v>
      </c>
      <c r="G320" s="287">
        <v>885</v>
      </c>
      <c r="H320" s="279">
        <f t="shared" si="5"/>
        <v>8160</v>
      </c>
      <c r="I320" s="280"/>
      <c r="J320" s="281">
        <v>1</v>
      </c>
      <c r="K320" s="282"/>
      <c r="L320" s="283"/>
      <c r="M320" s="282"/>
    </row>
    <row r="321" spans="1:13" ht="12.75" customHeight="1">
      <c r="A321" s="546" t="s">
        <v>592</v>
      </c>
      <c r="B321" s="547"/>
      <c r="C321" s="284" t="s">
        <v>45</v>
      </c>
      <c r="D321" s="285">
        <v>85000</v>
      </c>
      <c r="E321" s="286">
        <v>0.236</v>
      </c>
      <c r="F321" s="280">
        <v>0.236</v>
      </c>
      <c r="G321" s="287">
        <v>886</v>
      </c>
      <c r="H321" s="279">
        <f t="shared" si="5"/>
        <v>20060</v>
      </c>
      <c r="I321" s="280"/>
      <c r="J321" s="281">
        <v>1</v>
      </c>
      <c r="K321" s="282"/>
      <c r="L321" s="283"/>
      <c r="M321" s="282"/>
    </row>
    <row r="322" spans="1:13" ht="12.75" customHeight="1">
      <c r="A322" s="546" t="s">
        <v>593</v>
      </c>
      <c r="B322" s="547"/>
      <c r="C322" s="284" t="s">
        <v>45</v>
      </c>
      <c r="D322" s="285">
        <v>85000</v>
      </c>
      <c r="E322" s="286">
        <v>0.317</v>
      </c>
      <c r="F322" s="280">
        <v>0.317</v>
      </c>
      <c r="G322" s="287">
        <v>887</v>
      </c>
      <c r="H322" s="279">
        <f t="shared" si="5"/>
        <v>26945</v>
      </c>
      <c r="I322" s="280"/>
      <c r="J322" s="281">
        <v>1</v>
      </c>
      <c r="K322" s="282"/>
      <c r="L322" s="283"/>
      <c r="M322" s="282"/>
    </row>
    <row r="323" spans="1:13" ht="12.75" customHeight="1">
      <c r="A323" s="546" t="s">
        <v>594</v>
      </c>
      <c r="B323" s="547"/>
      <c r="C323" s="284" t="s">
        <v>45</v>
      </c>
      <c r="D323" s="285">
        <v>85000</v>
      </c>
      <c r="E323" s="286">
        <v>0.536</v>
      </c>
      <c r="F323" s="280">
        <v>0.536</v>
      </c>
      <c r="G323" s="287">
        <v>888</v>
      </c>
      <c r="H323" s="279">
        <f t="shared" si="5"/>
        <v>45560</v>
      </c>
      <c r="I323" s="280"/>
      <c r="J323" s="281">
        <v>1</v>
      </c>
      <c r="K323" s="282"/>
      <c r="L323" s="283"/>
      <c r="M323" s="282"/>
    </row>
    <row r="324" spans="1:13" ht="12.75" customHeight="1">
      <c r="A324" s="546" t="s">
        <v>595</v>
      </c>
      <c r="B324" s="547"/>
      <c r="C324" s="284" t="s">
        <v>45</v>
      </c>
      <c r="D324" s="285">
        <v>85000</v>
      </c>
      <c r="E324" s="286">
        <v>0.111</v>
      </c>
      <c r="F324" s="280">
        <v>0.111</v>
      </c>
      <c r="G324" s="287">
        <v>890</v>
      </c>
      <c r="H324" s="279">
        <f t="shared" si="5"/>
        <v>9435</v>
      </c>
      <c r="I324" s="280"/>
      <c r="J324" s="281">
        <v>1</v>
      </c>
      <c r="K324" s="282"/>
      <c r="L324" s="283"/>
      <c r="M324" s="282"/>
    </row>
    <row r="325" spans="1:13" ht="12.75" customHeight="1">
      <c r="A325" s="546" t="s">
        <v>596</v>
      </c>
      <c r="B325" s="547"/>
      <c r="C325" s="284" t="s">
        <v>45</v>
      </c>
      <c r="D325" s="285">
        <v>85000</v>
      </c>
      <c r="E325" s="286">
        <v>0.079</v>
      </c>
      <c r="F325" s="280">
        <v>0.079</v>
      </c>
      <c r="G325" s="287">
        <v>889</v>
      </c>
      <c r="H325" s="279">
        <f t="shared" si="5"/>
        <v>6715</v>
      </c>
      <c r="I325" s="280"/>
      <c r="J325" s="281">
        <v>1</v>
      </c>
      <c r="K325" s="282"/>
      <c r="L325" s="283"/>
      <c r="M325" s="282"/>
    </row>
    <row r="326" spans="1:13" s="49" customFormat="1" ht="12.75" customHeight="1">
      <c r="A326" s="546" t="s">
        <v>597</v>
      </c>
      <c r="B326" s="547"/>
      <c r="C326" s="284" t="s">
        <v>45</v>
      </c>
      <c r="D326" s="285">
        <v>85000</v>
      </c>
      <c r="E326" s="286">
        <v>0.043</v>
      </c>
      <c r="F326" s="280">
        <v>0.043</v>
      </c>
      <c r="G326" s="287">
        <v>891</v>
      </c>
      <c r="H326" s="279">
        <f t="shared" si="5"/>
        <v>3654.9999999999995</v>
      </c>
      <c r="I326" s="280"/>
      <c r="J326" s="281">
        <v>1</v>
      </c>
      <c r="K326" s="282"/>
      <c r="L326" s="283"/>
      <c r="M326" s="282"/>
    </row>
    <row r="327" spans="1:13" s="49" customFormat="1" ht="12.75" customHeight="1">
      <c r="A327" s="546" t="s">
        <v>598</v>
      </c>
      <c r="B327" s="547"/>
      <c r="C327" s="284" t="s">
        <v>45</v>
      </c>
      <c r="D327" s="285">
        <v>85000</v>
      </c>
      <c r="E327" s="286">
        <v>0.391</v>
      </c>
      <c r="F327" s="280">
        <v>0.391</v>
      </c>
      <c r="G327" s="287">
        <v>892</v>
      </c>
      <c r="H327" s="279">
        <f t="shared" si="5"/>
        <v>33235</v>
      </c>
      <c r="I327" s="280"/>
      <c r="J327" s="281">
        <v>1</v>
      </c>
      <c r="K327" s="282"/>
      <c r="L327" s="283"/>
      <c r="M327" s="282"/>
    </row>
    <row r="328" spans="1:13" s="49" customFormat="1" ht="12.75" customHeight="1">
      <c r="A328" s="546" t="s">
        <v>599</v>
      </c>
      <c r="B328" s="547"/>
      <c r="C328" s="284" t="s">
        <v>45</v>
      </c>
      <c r="D328" s="285">
        <v>85000</v>
      </c>
      <c r="E328" s="286">
        <v>0.045</v>
      </c>
      <c r="F328" s="280">
        <v>0.045</v>
      </c>
      <c r="G328" s="287">
        <v>894</v>
      </c>
      <c r="H328" s="279">
        <f t="shared" si="5"/>
        <v>3825</v>
      </c>
      <c r="I328" s="280"/>
      <c r="J328" s="281">
        <v>1</v>
      </c>
      <c r="K328" s="282"/>
      <c r="L328" s="283"/>
      <c r="M328" s="282"/>
    </row>
    <row r="329" spans="1:13" ht="12.75" customHeight="1">
      <c r="A329" s="546" t="s">
        <v>600</v>
      </c>
      <c r="B329" s="547"/>
      <c r="C329" s="284" t="s">
        <v>45</v>
      </c>
      <c r="D329" s="285">
        <v>85000</v>
      </c>
      <c r="E329" s="286">
        <v>0.066</v>
      </c>
      <c r="F329" s="280">
        <v>0.066</v>
      </c>
      <c r="G329" s="287">
        <v>894</v>
      </c>
      <c r="H329" s="279">
        <f t="shared" si="5"/>
        <v>5610</v>
      </c>
      <c r="I329" s="280"/>
      <c r="J329" s="281">
        <v>1</v>
      </c>
      <c r="K329" s="282"/>
      <c r="L329" s="283"/>
      <c r="M329" s="282"/>
    </row>
    <row r="330" spans="1:13" ht="12.75" customHeight="1">
      <c r="A330" s="546" t="s">
        <v>601</v>
      </c>
      <c r="B330" s="547"/>
      <c r="C330" s="284" t="s">
        <v>45</v>
      </c>
      <c r="D330" s="285">
        <v>85000</v>
      </c>
      <c r="E330" s="286">
        <v>0.323</v>
      </c>
      <c r="F330" s="280">
        <v>0.323</v>
      </c>
      <c r="G330" s="287">
        <v>898</v>
      </c>
      <c r="H330" s="279">
        <f t="shared" si="5"/>
        <v>27455</v>
      </c>
      <c r="I330" s="280"/>
      <c r="J330" s="281">
        <v>15</v>
      </c>
      <c r="K330" s="282"/>
      <c r="L330" s="283"/>
      <c r="M330" s="282"/>
    </row>
    <row r="331" spans="1:13" ht="12.75" customHeight="1">
      <c r="A331" s="546" t="s">
        <v>602</v>
      </c>
      <c r="B331" s="547"/>
      <c r="C331" s="284" t="s">
        <v>45</v>
      </c>
      <c r="D331" s="285">
        <v>85000</v>
      </c>
      <c r="E331" s="286">
        <v>2.668</v>
      </c>
      <c r="F331" s="280">
        <v>2.668</v>
      </c>
      <c r="G331" s="287">
        <v>1947</v>
      </c>
      <c r="H331" s="279">
        <f t="shared" si="5"/>
        <v>226780</v>
      </c>
      <c r="I331" s="280"/>
      <c r="J331" s="281">
        <v>1</v>
      </c>
      <c r="K331" s="282"/>
      <c r="L331" s="283"/>
      <c r="M331" s="282"/>
    </row>
    <row r="332" spans="1:13" ht="12.75" customHeight="1">
      <c r="A332" s="546" t="s">
        <v>603</v>
      </c>
      <c r="B332" s="547"/>
      <c r="C332" s="284" t="s">
        <v>45</v>
      </c>
      <c r="D332" s="285">
        <v>85000</v>
      </c>
      <c r="E332" s="286">
        <v>0.091</v>
      </c>
      <c r="F332" s="280">
        <v>0.091</v>
      </c>
      <c r="G332" s="287">
        <v>899</v>
      </c>
      <c r="H332" s="279">
        <f t="shared" si="5"/>
        <v>7735</v>
      </c>
      <c r="I332" s="280"/>
      <c r="J332" s="281">
        <v>1</v>
      </c>
      <c r="K332" s="282"/>
      <c r="L332" s="283"/>
      <c r="M332" s="282"/>
    </row>
    <row r="333" spans="1:13" ht="12.75" customHeight="1">
      <c r="A333" s="546" t="s">
        <v>604</v>
      </c>
      <c r="B333" s="547"/>
      <c r="C333" s="284" t="s">
        <v>45</v>
      </c>
      <c r="D333" s="285">
        <v>85000</v>
      </c>
      <c r="E333" s="286">
        <v>0.003</v>
      </c>
      <c r="F333" s="280">
        <v>0.003</v>
      </c>
      <c r="G333" s="287">
        <v>348</v>
      </c>
      <c r="H333" s="279">
        <f t="shared" si="5"/>
        <v>255</v>
      </c>
      <c r="I333" s="280"/>
      <c r="J333" s="281">
        <v>15</v>
      </c>
      <c r="K333" s="282"/>
      <c r="L333" s="283"/>
      <c r="M333" s="282"/>
    </row>
    <row r="334" spans="1:13" ht="12.75" customHeight="1">
      <c r="A334" s="546" t="s">
        <v>605</v>
      </c>
      <c r="B334" s="547"/>
      <c r="C334" s="284" t="s">
        <v>45</v>
      </c>
      <c r="D334" s="285">
        <v>85000</v>
      </c>
      <c r="E334" s="286">
        <v>0.636</v>
      </c>
      <c r="F334" s="280">
        <v>0.636</v>
      </c>
      <c r="G334" s="287">
        <v>1978</v>
      </c>
      <c r="H334" s="279">
        <f t="shared" si="5"/>
        <v>54060</v>
      </c>
      <c r="I334" s="280"/>
      <c r="J334" s="281">
        <v>1</v>
      </c>
      <c r="K334" s="282"/>
      <c r="L334" s="283"/>
      <c r="M334" s="282"/>
    </row>
    <row r="335" spans="1:13" ht="12.75" customHeight="1">
      <c r="A335" s="546" t="s">
        <v>606</v>
      </c>
      <c r="B335" s="547"/>
      <c r="C335" s="284" t="s">
        <v>45</v>
      </c>
      <c r="D335" s="285">
        <v>85000</v>
      </c>
      <c r="E335" s="286">
        <v>0.047</v>
      </c>
      <c r="F335" s="280">
        <v>0.047</v>
      </c>
      <c r="G335" s="287">
        <v>893</v>
      </c>
      <c r="H335" s="279">
        <f t="shared" si="5"/>
        <v>3995</v>
      </c>
      <c r="I335" s="280"/>
      <c r="J335" s="281"/>
      <c r="K335" s="282"/>
      <c r="L335" s="283"/>
      <c r="M335" s="282"/>
    </row>
    <row r="336" spans="1:13" ht="12.75" customHeight="1">
      <c r="A336" s="552" t="s">
        <v>607</v>
      </c>
      <c r="B336" s="552"/>
      <c r="C336" s="289"/>
      <c r="D336" s="290"/>
      <c r="E336" s="286"/>
      <c r="F336" s="280"/>
      <c r="G336" s="287"/>
      <c r="H336" s="279"/>
      <c r="I336" s="280"/>
      <c r="J336" s="281">
        <v>16</v>
      </c>
      <c r="K336" s="282"/>
      <c r="L336" s="283"/>
      <c r="M336" s="282"/>
    </row>
    <row r="337" spans="1:13" ht="12.75" customHeight="1">
      <c r="A337" s="553" t="s">
        <v>608</v>
      </c>
      <c r="B337" s="553"/>
      <c r="C337" s="282" t="s">
        <v>45</v>
      </c>
      <c r="D337" s="301">
        <v>85000</v>
      </c>
      <c r="E337" s="286">
        <v>0.172</v>
      </c>
      <c r="F337" s="280">
        <v>0.172</v>
      </c>
      <c r="G337" s="287">
        <v>1590</v>
      </c>
      <c r="H337" s="279">
        <f t="shared" si="5"/>
        <v>14619.999999999998</v>
      </c>
      <c r="I337" s="280"/>
      <c r="J337" s="281"/>
      <c r="K337" s="282"/>
      <c r="L337" s="283"/>
      <c r="M337" s="282"/>
    </row>
    <row r="338" spans="1:13" s="49" customFormat="1" ht="12.75" customHeight="1">
      <c r="A338" s="552" t="s">
        <v>609</v>
      </c>
      <c r="B338" s="552"/>
      <c r="C338" s="552"/>
      <c r="D338" s="275"/>
      <c r="E338" s="276"/>
      <c r="F338" s="277"/>
      <c r="G338" s="278"/>
      <c r="H338" s="279"/>
      <c r="I338" s="280"/>
      <c r="J338" s="281"/>
      <c r="K338" s="282"/>
      <c r="L338" s="283"/>
      <c r="M338" s="282"/>
    </row>
    <row r="339" spans="1:13" s="49" customFormat="1" ht="12.75" customHeight="1">
      <c r="A339" s="546" t="s">
        <v>610</v>
      </c>
      <c r="B339" s="547"/>
      <c r="C339" s="284" t="s">
        <v>45</v>
      </c>
      <c r="D339" s="285">
        <v>90000</v>
      </c>
      <c r="E339" s="286">
        <v>0.806</v>
      </c>
      <c r="F339" s="280">
        <v>0.806</v>
      </c>
      <c r="G339" s="287">
        <v>695</v>
      </c>
      <c r="H339" s="279">
        <f t="shared" si="5"/>
        <v>72540</v>
      </c>
      <c r="I339" s="280"/>
      <c r="J339" s="281">
        <v>1</v>
      </c>
      <c r="K339" s="282"/>
      <c r="L339" s="283"/>
      <c r="M339" s="282"/>
    </row>
    <row r="340" spans="1:13" s="49" customFormat="1" ht="12.75" customHeight="1">
      <c r="A340" s="546" t="s">
        <v>611</v>
      </c>
      <c r="B340" s="547"/>
      <c r="C340" s="284" t="s">
        <v>45</v>
      </c>
      <c r="D340" s="285">
        <v>90000</v>
      </c>
      <c r="E340" s="286">
        <v>0.174</v>
      </c>
      <c r="F340" s="280">
        <v>0.174</v>
      </c>
      <c r="G340" s="287">
        <v>702</v>
      </c>
      <c r="H340" s="279">
        <f t="shared" si="5"/>
        <v>15659.999999999998</v>
      </c>
      <c r="I340" s="280"/>
      <c r="J340" s="281">
        <v>1</v>
      </c>
      <c r="K340" s="282"/>
      <c r="L340" s="283"/>
      <c r="M340" s="282"/>
    </row>
    <row r="341" spans="1:13" ht="12.75" customHeight="1">
      <c r="A341" s="546" t="s">
        <v>612</v>
      </c>
      <c r="B341" s="547"/>
      <c r="C341" s="284" t="s">
        <v>45</v>
      </c>
      <c r="D341" s="285">
        <v>90000</v>
      </c>
      <c r="E341" s="286">
        <v>0.215</v>
      </c>
      <c r="F341" s="280">
        <v>0.215</v>
      </c>
      <c r="G341" s="287">
        <v>712</v>
      </c>
      <c r="H341" s="279">
        <f t="shared" si="5"/>
        <v>19350</v>
      </c>
      <c r="I341" s="280"/>
      <c r="J341" s="281">
        <v>1</v>
      </c>
      <c r="K341" s="282"/>
      <c r="L341" s="283"/>
      <c r="M341" s="282"/>
    </row>
    <row r="342" spans="1:13" ht="12.75" customHeight="1">
      <c r="A342" s="546" t="s">
        <v>613</v>
      </c>
      <c r="B342" s="547"/>
      <c r="C342" s="284" t="s">
        <v>45</v>
      </c>
      <c r="D342" s="285">
        <v>90000</v>
      </c>
      <c r="E342" s="286">
        <v>0.032</v>
      </c>
      <c r="F342" s="280">
        <v>0.032</v>
      </c>
      <c r="G342" s="287">
        <v>711</v>
      </c>
      <c r="H342" s="279">
        <f t="shared" si="5"/>
        <v>2880</v>
      </c>
      <c r="I342" s="280"/>
      <c r="J342" s="281">
        <v>1</v>
      </c>
      <c r="K342" s="282"/>
      <c r="L342" s="283"/>
      <c r="M342" s="282"/>
    </row>
    <row r="343" spans="1:13" ht="12.75" customHeight="1">
      <c r="A343" s="546" t="s">
        <v>614</v>
      </c>
      <c r="B343" s="547"/>
      <c r="C343" s="284" t="s">
        <v>45</v>
      </c>
      <c r="D343" s="285">
        <v>90000</v>
      </c>
      <c r="E343" s="286">
        <v>0.25</v>
      </c>
      <c r="F343" s="280">
        <v>0.25</v>
      </c>
      <c r="G343" s="287">
        <v>716</v>
      </c>
      <c r="H343" s="279">
        <f t="shared" si="5"/>
        <v>22500</v>
      </c>
      <c r="I343" s="280"/>
      <c r="J343" s="281">
        <v>1</v>
      </c>
      <c r="K343" s="282"/>
      <c r="L343" s="283"/>
      <c r="M343" s="282"/>
    </row>
    <row r="344" spans="1:13" ht="12.75" customHeight="1">
      <c r="A344" s="546" t="s">
        <v>615</v>
      </c>
      <c r="B344" s="547"/>
      <c r="C344" s="284" t="s">
        <v>45</v>
      </c>
      <c r="D344" s="285">
        <v>90000</v>
      </c>
      <c r="E344" s="286">
        <v>0.287</v>
      </c>
      <c r="F344" s="280">
        <v>0.287</v>
      </c>
      <c r="G344" s="287">
        <v>720</v>
      </c>
      <c r="H344" s="279">
        <f t="shared" si="5"/>
        <v>25829.999999999996</v>
      </c>
      <c r="I344" s="280"/>
      <c r="J344" s="281">
        <v>1</v>
      </c>
      <c r="K344" s="282"/>
      <c r="L344" s="283"/>
      <c r="M344" s="282"/>
    </row>
    <row r="345" spans="1:13" ht="12.75" customHeight="1">
      <c r="A345" s="546" t="s">
        <v>616</v>
      </c>
      <c r="B345" s="547"/>
      <c r="C345" s="284" t="s">
        <v>45</v>
      </c>
      <c r="D345" s="285">
        <v>90000</v>
      </c>
      <c r="E345" s="286">
        <v>0.126</v>
      </c>
      <c r="F345" s="280">
        <v>0.126</v>
      </c>
      <c r="G345" s="287">
        <v>703</v>
      </c>
      <c r="H345" s="279">
        <f t="shared" si="5"/>
        <v>11340</v>
      </c>
      <c r="I345" s="280"/>
      <c r="J345" s="281">
        <v>1</v>
      </c>
      <c r="K345" s="282"/>
      <c r="L345" s="283"/>
      <c r="M345" s="282"/>
    </row>
    <row r="346" spans="1:13" ht="12.75" customHeight="1">
      <c r="A346" s="546" t="s">
        <v>617</v>
      </c>
      <c r="B346" s="547"/>
      <c r="C346" s="284" t="s">
        <v>45</v>
      </c>
      <c r="D346" s="285">
        <v>90000</v>
      </c>
      <c r="E346" s="286">
        <v>0.02</v>
      </c>
      <c r="F346" s="280">
        <v>0.02</v>
      </c>
      <c r="G346" s="287">
        <v>683</v>
      </c>
      <c r="H346" s="279">
        <f t="shared" si="5"/>
        <v>1800</v>
      </c>
      <c r="I346" s="280"/>
      <c r="J346" s="281">
        <v>19</v>
      </c>
      <c r="K346" s="282"/>
      <c r="L346" s="283"/>
      <c r="M346" s="282"/>
    </row>
    <row r="347" spans="1:13" ht="12.75" customHeight="1">
      <c r="A347" s="546" t="s">
        <v>618</v>
      </c>
      <c r="B347" s="547"/>
      <c r="C347" s="284" t="s">
        <v>45</v>
      </c>
      <c r="D347" s="285">
        <v>90000</v>
      </c>
      <c r="E347" s="286">
        <v>0.083</v>
      </c>
      <c r="F347" s="280">
        <v>0.083</v>
      </c>
      <c r="G347" s="287">
        <v>1754</v>
      </c>
      <c r="H347" s="279">
        <f t="shared" si="5"/>
        <v>7470</v>
      </c>
      <c r="I347" s="280"/>
      <c r="J347" s="281">
        <v>10</v>
      </c>
      <c r="K347" s="282"/>
      <c r="L347" s="283"/>
      <c r="M347" s="282"/>
    </row>
    <row r="348" spans="1:13" ht="12.75" customHeight="1">
      <c r="A348" s="546" t="s">
        <v>619</v>
      </c>
      <c r="B348" s="547"/>
      <c r="C348" s="284" t="s">
        <v>45</v>
      </c>
      <c r="D348" s="285">
        <v>90000</v>
      </c>
      <c r="E348" s="286">
        <v>0.102</v>
      </c>
      <c r="F348" s="280">
        <v>0.102</v>
      </c>
      <c r="G348" s="287">
        <v>735</v>
      </c>
      <c r="H348" s="279">
        <f t="shared" si="5"/>
        <v>9180</v>
      </c>
      <c r="I348" s="280"/>
      <c r="J348" s="281">
        <v>1</v>
      </c>
      <c r="K348" s="282"/>
      <c r="L348" s="283"/>
      <c r="M348" s="282"/>
    </row>
    <row r="349" spans="1:13" ht="12.75" customHeight="1">
      <c r="A349" s="546" t="s">
        <v>620</v>
      </c>
      <c r="B349" s="547"/>
      <c r="C349" s="284" t="s">
        <v>45</v>
      </c>
      <c r="D349" s="285">
        <v>90000</v>
      </c>
      <c r="E349" s="286">
        <v>0.014</v>
      </c>
      <c r="F349" s="280">
        <v>0.014</v>
      </c>
      <c r="G349" s="287">
        <v>739</v>
      </c>
      <c r="H349" s="279">
        <f t="shared" si="5"/>
        <v>1260</v>
      </c>
      <c r="I349" s="280"/>
      <c r="J349" s="281">
        <v>1</v>
      </c>
      <c r="K349" s="282"/>
      <c r="L349" s="283"/>
      <c r="M349" s="282"/>
    </row>
    <row r="350" spans="1:13" ht="12.75" customHeight="1">
      <c r="A350" s="546" t="s">
        <v>621</v>
      </c>
      <c r="B350" s="547"/>
      <c r="C350" s="284" t="s">
        <v>45</v>
      </c>
      <c r="D350" s="285">
        <v>90000</v>
      </c>
      <c r="E350" s="286">
        <v>0.015</v>
      </c>
      <c r="F350" s="280">
        <v>0.015</v>
      </c>
      <c r="G350" s="287">
        <v>237</v>
      </c>
      <c r="H350" s="279">
        <f t="shared" si="5"/>
        <v>1350</v>
      </c>
      <c r="I350" s="280"/>
      <c r="J350" s="281">
        <v>2</v>
      </c>
      <c r="K350" s="282"/>
      <c r="L350" s="283"/>
      <c r="M350" s="282"/>
    </row>
    <row r="351" spans="1:13" ht="12.75" customHeight="1">
      <c r="A351" s="546" t="s">
        <v>622</v>
      </c>
      <c r="B351" s="547"/>
      <c r="C351" s="284" t="s">
        <v>45</v>
      </c>
      <c r="D351" s="285">
        <v>90000</v>
      </c>
      <c r="E351" s="286">
        <v>0.07</v>
      </c>
      <c r="F351" s="280">
        <v>0.07</v>
      </c>
      <c r="G351" s="287">
        <v>247</v>
      </c>
      <c r="H351" s="279">
        <f t="shared" si="5"/>
        <v>6300.000000000001</v>
      </c>
      <c r="I351" s="280"/>
      <c r="J351" s="281"/>
      <c r="K351" s="282"/>
      <c r="L351" s="283"/>
      <c r="M351" s="282"/>
    </row>
    <row r="352" spans="1:13" ht="12.75" customHeight="1">
      <c r="A352" s="546" t="s">
        <v>623</v>
      </c>
      <c r="B352" s="547"/>
      <c r="C352" s="284" t="s">
        <v>45</v>
      </c>
      <c r="D352" s="285">
        <v>90000</v>
      </c>
      <c r="E352" s="286">
        <v>0.035</v>
      </c>
      <c r="F352" s="280">
        <v>0.035</v>
      </c>
      <c r="G352" s="287">
        <v>247</v>
      </c>
      <c r="H352" s="279">
        <f t="shared" si="5"/>
        <v>3150.0000000000005</v>
      </c>
      <c r="I352" s="280"/>
      <c r="J352" s="281">
        <v>1</v>
      </c>
      <c r="K352" s="282"/>
      <c r="L352" s="283"/>
      <c r="M352" s="282"/>
    </row>
    <row r="353" spans="1:13" ht="12.75" customHeight="1">
      <c r="A353" s="302" t="s">
        <v>624</v>
      </c>
      <c r="B353" s="302"/>
      <c r="C353" s="302" t="s">
        <v>45</v>
      </c>
      <c r="D353" s="303">
        <v>100000</v>
      </c>
      <c r="E353" s="304">
        <v>1.008</v>
      </c>
      <c r="F353" s="305">
        <v>1.008</v>
      </c>
      <c r="G353" s="302">
        <v>2230</v>
      </c>
      <c r="H353" s="282">
        <f>E353*D353</f>
        <v>100800</v>
      </c>
      <c r="I353" s="303"/>
      <c r="J353" s="281">
        <v>25</v>
      </c>
      <c r="K353" s="282"/>
      <c r="L353" s="283"/>
      <c r="M353" s="282"/>
    </row>
    <row r="354" spans="1:13" s="49" customFormat="1" ht="12.75" customHeight="1">
      <c r="A354" s="546" t="s">
        <v>625</v>
      </c>
      <c r="B354" s="547"/>
      <c r="C354" s="284" t="s">
        <v>45</v>
      </c>
      <c r="D354" s="285">
        <v>90000</v>
      </c>
      <c r="E354" s="286">
        <v>0.033</v>
      </c>
      <c r="F354" s="280">
        <v>0.033</v>
      </c>
      <c r="G354" s="287">
        <v>1869</v>
      </c>
      <c r="H354" s="279">
        <f aca="true" t="shared" si="6" ref="H354:H417">E354*D354</f>
        <v>2970</v>
      </c>
      <c r="I354" s="280"/>
      <c r="J354" s="281">
        <v>1</v>
      </c>
      <c r="K354" s="282"/>
      <c r="L354" s="283"/>
      <c r="M354" s="282"/>
    </row>
    <row r="355" spans="1:13" s="49" customFormat="1" ht="12.75" customHeight="1">
      <c r="A355" s="546" t="s">
        <v>626</v>
      </c>
      <c r="B355" s="547"/>
      <c r="C355" s="284" t="s">
        <v>45</v>
      </c>
      <c r="D355" s="285">
        <v>90000</v>
      </c>
      <c r="E355" s="286">
        <v>0.044</v>
      </c>
      <c r="F355" s="280">
        <v>0.044</v>
      </c>
      <c r="G355" s="287">
        <v>1512</v>
      </c>
      <c r="H355" s="279">
        <f t="shared" si="6"/>
        <v>3959.9999999999995</v>
      </c>
      <c r="I355" s="280"/>
      <c r="J355" s="281"/>
      <c r="K355" s="282"/>
      <c r="L355" s="283"/>
      <c r="M355" s="282"/>
    </row>
    <row r="356" spans="1:13" s="49" customFormat="1" ht="12.75" customHeight="1">
      <c r="A356" s="546" t="s">
        <v>627</v>
      </c>
      <c r="B356" s="547"/>
      <c r="C356" s="284" t="s">
        <v>45</v>
      </c>
      <c r="D356" s="285">
        <v>90000</v>
      </c>
      <c r="E356" s="286">
        <v>0.142</v>
      </c>
      <c r="F356" s="280">
        <v>0.142</v>
      </c>
      <c r="G356" s="287">
        <v>1867</v>
      </c>
      <c r="H356" s="279">
        <f t="shared" si="6"/>
        <v>12779.999999999998</v>
      </c>
      <c r="I356" s="280"/>
      <c r="J356" s="281">
        <v>6</v>
      </c>
      <c r="K356" s="282"/>
      <c r="L356" s="283"/>
      <c r="M356" s="282"/>
    </row>
    <row r="357" spans="1:13" s="49" customFormat="1" ht="12.75" customHeight="1">
      <c r="A357" s="302" t="s">
        <v>628</v>
      </c>
      <c r="B357" s="302"/>
      <c r="C357" s="302" t="s">
        <v>45</v>
      </c>
      <c r="D357" s="303">
        <v>100000</v>
      </c>
      <c r="E357" s="304">
        <v>0.278</v>
      </c>
      <c r="F357" s="305">
        <v>0.278</v>
      </c>
      <c r="G357" s="302">
        <v>2187</v>
      </c>
      <c r="H357" s="282">
        <f t="shared" si="6"/>
        <v>27800.000000000004</v>
      </c>
      <c r="I357" s="306"/>
      <c r="J357" s="281">
        <v>25</v>
      </c>
      <c r="K357" s="282"/>
      <c r="L357" s="283"/>
      <c r="M357" s="282"/>
    </row>
    <row r="358" spans="1:13" s="49" customFormat="1" ht="12.75" customHeight="1">
      <c r="A358" s="302" t="s">
        <v>629</v>
      </c>
      <c r="B358" s="302"/>
      <c r="C358" s="302" t="s">
        <v>45</v>
      </c>
      <c r="D358" s="303">
        <v>100000</v>
      </c>
      <c r="E358" s="304">
        <v>0.441</v>
      </c>
      <c r="F358" s="305">
        <v>0.441</v>
      </c>
      <c r="G358" s="302">
        <v>2186</v>
      </c>
      <c r="H358" s="282">
        <f t="shared" si="6"/>
        <v>44100</v>
      </c>
      <c r="I358" s="306"/>
      <c r="J358" s="281">
        <v>25</v>
      </c>
      <c r="K358" s="282"/>
      <c r="L358" s="283"/>
      <c r="M358" s="282"/>
    </row>
    <row r="359" spans="1:13" s="49" customFormat="1" ht="12.75" customHeight="1">
      <c r="A359" s="546" t="s">
        <v>630</v>
      </c>
      <c r="B359" s="547"/>
      <c r="C359" s="284" t="s">
        <v>45</v>
      </c>
      <c r="D359" s="285">
        <v>90000</v>
      </c>
      <c r="E359" s="286">
        <v>0.082</v>
      </c>
      <c r="F359" s="280">
        <v>0.082</v>
      </c>
      <c r="G359" s="287">
        <v>239</v>
      </c>
      <c r="H359" s="279">
        <f t="shared" si="6"/>
        <v>7380</v>
      </c>
      <c r="I359" s="280"/>
      <c r="J359" s="281"/>
      <c r="K359" s="282"/>
      <c r="L359" s="283"/>
      <c r="M359" s="282"/>
    </row>
    <row r="360" spans="1:13" s="49" customFormat="1" ht="12.75" customHeight="1">
      <c r="A360" s="546" t="s">
        <v>631</v>
      </c>
      <c r="B360" s="547"/>
      <c r="C360" s="284" t="s">
        <v>45</v>
      </c>
      <c r="D360" s="285">
        <v>90000</v>
      </c>
      <c r="E360" s="286">
        <v>0.048</v>
      </c>
      <c r="F360" s="280">
        <v>0.039</v>
      </c>
      <c r="G360" s="287">
        <v>246</v>
      </c>
      <c r="H360" s="279">
        <f t="shared" si="6"/>
        <v>4320</v>
      </c>
      <c r="I360" s="280"/>
      <c r="J360" s="281"/>
      <c r="K360" s="282"/>
      <c r="L360" s="283"/>
      <c r="M360" s="282"/>
    </row>
    <row r="361" spans="1:13" s="49" customFormat="1" ht="12.75" customHeight="1">
      <c r="A361" s="546" t="s">
        <v>632</v>
      </c>
      <c r="B361" s="547"/>
      <c r="C361" s="284" t="s">
        <v>45</v>
      </c>
      <c r="D361" s="285">
        <v>90000</v>
      </c>
      <c r="E361" s="286">
        <v>0.04</v>
      </c>
      <c r="F361" s="280">
        <v>0.4</v>
      </c>
      <c r="G361" s="287">
        <v>246</v>
      </c>
      <c r="H361" s="279">
        <f t="shared" si="6"/>
        <v>3600</v>
      </c>
      <c r="I361" s="280"/>
      <c r="J361" s="281">
        <v>2</v>
      </c>
      <c r="K361" s="282"/>
      <c r="L361" s="283"/>
      <c r="M361" s="282"/>
    </row>
    <row r="362" spans="1:13" s="49" customFormat="1" ht="12.75" customHeight="1">
      <c r="A362" s="546" t="s">
        <v>633</v>
      </c>
      <c r="B362" s="547"/>
      <c r="C362" s="284" t="s">
        <v>45</v>
      </c>
      <c r="D362" s="285">
        <v>90000</v>
      </c>
      <c r="E362" s="286">
        <v>0.016</v>
      </c>
      <c r="F362" s="280">
        <v>0.016</v>
      </c>
      <c r="G362" s="287">
        <v>246</v>
      </c>
      <c r="H362" s="279">
        <f t="shared" si="6"/>
        <v>1440</v>
      </c>
      <c r="I362" s="280"/>
      <c r="J362" s="281">
        <v>19</v>
      </c>
      <c r="K362" s="282"/>
      <c r="L362" s="283"/>
      <c r="M362" s="282"/>
    </row>
    <row r="363" spans="1:13" s="49" customFormat="1" ht="12.75" customHeight="1">
      <c r="A363" s="302" t="s">
        <v>634</v>
      </c>
      <c r="B363" s="302"/>
      <c r="C363" s="302" t="s">
        <v>45</v>
      </c>
      <c r="D363" s="303">
        <v>100000</v>
      </c>
      <c r="E363" s="307">
        <v>0.181</v>
      </c>
      <c r="F363" s="305">
        <v>0.181</v>
      </c>
      <c r="G363" s="302">
        <v>2216</v>
      </c>
      <c r="H363" s="308">
        <f t="shared" si="6"/>
        <v>18100</v>
      </c>
      <c r="I363" s="303"/>
      <c r="J363" s="281">
        <v>25</v>
      </c>
      <c r="K363" s="282"/>
      <c r="L363" s="283"/>
      <c r="M363" s="282"/>
    </row>
    <row r="364" spans="1:13" s="49" customFormat="1" ht="12.75" customHeight="1">
      <c r="A364" s="546" t="s">
        <v>635</v>
      </c>
      <c r="B364" s="547"/>
      <c r="C364" s="284" t="s">
        <v>45</v>
      </c>
      <c r="D364" s="285">
        <v>90000</v>
      </c>
      <c r="E364" s="286">
        <v>0.237</v>
      </c>
      <c r="F364" s="280">
        <v>0.237</v>
      </c>
      <c r="G364" s="287">
        <v>1753</v>
      </c>
      <c r="H364" s="279">
        <f t="shared" si="6"/>
        <v>21330</v>
      </c>
      <c r="I364" s="280"/>
      <c r="J364" s="281">
        <v>1</v>
      </c>
      <c r="K364" s="282"/>
      <c r="L364" s="283"/>
      <c r="M364" s="282"/>
    </row>
    <row r="365" spans="1:13" s="49" customFormat="1" ht="12.75" customHeight="1">
      <c r="A365" s="546" t="s">
        <v>636</v>
      </c>
      <c r="B365" s="547"/>
      <c r="C365" s="284" t="s">
        <v>45</v>
      </c>
      <c r="D365" s="285">
        <v>90000</v>
      </c>
      <c r="E365" s="286">
        <v>0.045</v>
      </c>
      <c r="F365" s="280">
        <v>0.045</v>
      </c>
      <c r="G365" s="287">
        <v>1511</v>
      </c>
      <c r="H365" s="279">
        <f t="shared" si="6"/>
        <v>4050</v>
      </c>
      <c r="I365" s="280"/>
      <c r="J365" s="281">
        <v>1</v>
      </c>
      <c r="K365" s="282"/>
      <c r="L365" s="283"/>
      <c r="M365" s="282"/>
    </row>
    <row r="366" spans="1:13" s="49" customFormat="1" ht="12.75" customHeight="1">
      <c r="A366" s="546" t="s">
        <v>637</v>
      </c>
      <c r="B366" s="547"/>
      <c r="C366" s="284" t="s">
        <v>45</v>
      </c>
      <c r="D366" s="285">
        <v>90000</v>
      </c>
      <c r="E366" s="286">
        <v>0.108</v>
      </c>
      <c r="F366" s="280">
        <v>0.108</v>
      </c>
      <c r="G366" s="287">
        <v>255</v>
      </c>
      <c r="H366" s="279">
        <f t="shared" si="6"/>
        <v>9720</v>
      </c>
      <c r="I366" s="280"/>
      <c r="J366" s="281">
        <v>1</v>
      </c>
      <c r="K366" s="282"/>
      <c r="L366" s="283"/>
      <c r="M366" s="282"/>
    </row>
    <row r="367" spans="1:13" s="49" customFormat="1" ht="12.75" customHeight="1">
      <c r="A367" s="546" t="s">
        <v>638</v>
      </c>
      <c r="B367" s="547"/>
      <c r="C367" s="284" t="s">
        <v>45</v>
      </c>
      <c r="D367" s="285">
        <v>90000</v>
      </c>
      <c r="E367" s="286">
        <v>0.017</v>
      </c>
      <c r="F367" s="280">
        <v>0.017</v>
      </c>
      <c r="G367" s="287">
        <v>255</v>
      </c>
      <c r="H367" s="279">
        <f t="shared" si="6"/>
        <v>1530</v>
      </c>
      <c r="I367" s="280"/>
      <c r="J367" s="281">
        <v>1</v>
      </c>
      <c r="K367" s="282"/>
      <c r="L367" s="283"/>
      <c r="M367" s="282"/>
    </row>
    <row r="368" spans="1:13" ht="12.75" customHeight="1">
      <c r="A368" s="546" t="s">
        <v>639</v>
      </c>
      <c r="B368" s="547"/>
      <c r="C368" s="284" t="s">
        <v>45</v>
      </c>
      <c r="D368" s="309">
        <v>100000</v>
      </c>
      <c r="E368" s="310">
        <v>1.103</v>
      </c>
      <c r="F368" s="311">
        <v>1.103</v>
      </c>
      <c r="G368" s="312">
        <v>1249</v>
      </c>
      <c r="H368" s="279">
        <f t="shared" si="6"/>
        <v>110300</v>
      </c>
      <c r="I368" s="299"/>
      <c r="J368" s="300">
        <v>24</v>
      </c>
      <c r="K368" s="282"/>
      <c r="L368" s="283"/>
      <c r="M368" s="282"/>
    </row>
    <row r="369" spans="1:13" ht="12.75" customHeight="1">
      <c r="A369" s="546" t="s">
        <v>640</v>
      </c>
      <c r="B369" s="547"/>
      <c r="C369" s="284" t="s">
        <v>45</v>
      </c>
      <c r="D369" s="285">
        <v>90000</v>
      </c>
      <c r="E369" s="286">
        <v>0.104</v>
      </c>
      <c r="F369" s="313">
        <v>0.104</v>
      </c>
      <c r="G369" s="312">
        <v>359</v>
      </c>
      <c r="H369" s="279">
        <f t="shared" si="6"/>
        <v>9360</v>
      </c>
      <c r="I369" s="280"/>
      <c r="J369" s="281"/>
      <c r="K369" s="282"/>
      <c r="L369" s="283"/>
      <c r="M369" s="282"/>
    </row>
    <row r="370" spans="1:13" ht="12.75" customHeight="1">
      <c r="A370" s="558" t="s">
        <v>641</v>
      </c>
      <c r="B370" s="559"/>
      <c r="C370" s="302" t="s">
        <v>45</v>
      </c>
      <c r="D370" s="285">
        <v>90000</v>
      </c>
      <c r="E370" s="305">
        <v>0.085</v>
      </c>
      <c r="F370" s="302">
        <v>0.085</v>
      </c>
      <c r="G370" s="312">
        <v>2195</v>
      </c>
      <c r="H370" s="314">
        <f t="shared" si="6"/>
        <v>7650.000000000001</v>
      </c>
      <c r="I370" s="280"/>
      <c r="J370" s="281">
        <v>25</v>
      </c>
      <c r="K370" s="282"/>
      <c r="L370" s="283"/>
      <c r="M370" s="282"/>
    </row>
    <row r="371" spans="1:13" ht="12.75" customHeight="1">
      <c r="A371" s="556" t="s">
        <v>642</v>
      </c>
      <c r="B371" s="557"/>
      <c r="C371" s="302" t="s">
        <v>45</v>
      </c>
      <c r="D371" s="309">
        <v>100000</v>
      </c>
      <c r="E371" s="315">
        <v>0.12</v>
      </c>
      <c r="F371" s="315">
        <v>0.12</v>
      </c>
      <c r="G371" s="315">
        <v>2147</v>
      </c>
      <c r="H371" s="314">
        <f t="shared" si="6"/>
        <v>12000</v>
      </c>
      <c r="I371" s="299"/>
      <c r="J371" s="300">
        <v>24</v>
      </c>
      <c r="K371" s="282"/>
      <c r="L371" s="283"/>
      <c r="M371" s="282"/>
    </row>
    <row r="372" spans="1:13" ht="12.75" customHeight="1">
      <c r="A372" s="546" t="s">
        <v>643</v>
      </c>
      <c r="B372" s="547"/>
      <c r="C372" s="284" t="s">
        <v>45</v>
      </c>
      <c r="D372" s="285">
        <v>90000</v>
      </c>
      <c r="E372" s="286">
        <v>0.222</v>
      </c>
      <c r="F372" s="280">
        <v>0.222</v>
      </c>
      <c r="G372" s="287">
        <v>222</v>
      </c>
      <c r="H372" s="279">
        <f t="shared" si="6"/>
        <v>19980</v>
      </c>
      <c r="I372" s="280"/>
      <c r="J372" s="281">
        <v>1</v>
      </c>
      <c r="K372" s="282"/>
      <c r="L372" s="283"/>
      <c r="M372" s="282"/>
    </row>
    <row r="373" spans="1:13" ht="12.75" customHeight="1">
      <c r="A373" s="546" t="s">
        <v>644</v>
      </c>
      <c r="B373" s="547"/>
      <c r="C373" s="284" t="s">
        <v>45</v>
      </c>
      <c r="D373" s="285">
        <v>90000</v>
      </c>
      <c r="E373" s="286">
        <v>0.007</v>
      </c>
      <c r="F373" s="280">
        <v>0.007</v>
      </c>
      <c r="G373" s="287">
        <v>157</v>
      </c>
      <c r="H373" s="279">
        <f t="shared" si="6"/>
        <v>630</v>
      </c>
      <c r="I373" s="280"/>
      <c r="J373" s="281"/>
      <c r="K373" s="282"/>
      <c r="L373" s="283"/>
      <c r="M373" s="282"/>
    </row>
    <row r="374" spans="1:13" ht="12.75" customHeight="1">
      <c r="A374" s="546" t="s">
        <v>645</v>
      </c>
      <c r="B374" s="547"/>
      <c r="C374" s="284" t="s">
        <v>45</v>
      </c>
      <c r="D374" s="285">
        <v>90000</v>
      </c>
      <c r="E374" s="286">
        <v>0.247</v>
      </c>
      <c r="F374" s="280">
        <v>0.247</v>
      </c>
      <c r="G374" s="287">
        <v>260</v>
      </c>
      <c r="H374" s="279">
        <f t="shared" si="6"/>
        <v>22230</v>
      </c>
      <c r="I374" s="280"/>
      <c r="J374" s="281">
        <v>1</v>
      </c>
      <c r="K374" s="282" t="s">
        <v>646</v>
      </c>
      <c r="L374" s="283"/>
      <c r="M374" s="282"/>
    </row>
    <row r="375" spans="1:13" ht="12.75" customHeight="1">
      <c r="A375" s="546" t="s">
        <v>647</v>
      </c>
      <c r="B375" s="547"/>
      <c r="C375" s="284" t="s">
        <v>45</v>
      </c>
      <c r="D375" s="285">
        <v>90000</v>
      </c>
      <c r="E375" s="286">
        <v>0.02</v>
      </c>
      <c r="F375" s="280">
        <v>0.02</v>
      </c>
      <c r="G375" s="287">
        <v>318</v>
      </c>
      <c r="H375" s="279">
        <f t="shared" si="6"/>
        <v>1800</v>
      </c>
      <c r="I375" s="280"/>
      <c r="J375" s="281"/>
      <c r="K375" s="282"/>
      <c r="L375" s="283"/>
      <c r="M375" s="282"/>
    </row>
    <row r="376" spans="1:13" ht="12.75" customHeight="1">
      <c r="A376" s="546" t="s">
        <v>648</v>
      </c>
      <c r="B376" s="547"/>
      <c r="C376" s="284" t="s">
        <v>45</v>
      </c>
      <c r="D376" s="285">
        <v>90000</v>
      </c>
      <c r="E376" s="286">
        <v>0.022</v>
      </c>
      <c r="F376" s="280">
        <v>0.022</v>
      </c>
      <c r="G376" s="287">
        <v>260</v>
      </c>
      <c r="H376" s="279">
        <f t="shared" si="6"/>
        <v>1979.9999999999998</v>
      </c>
      <c r="I376" s="280"/>
      <c r="J376" s="281"/>
      <c r="K376" s="282"/>
      <c r="L376" s="283"/>
      <c r="M376" s="282"/>
    </row>
    <row r="377" spans="1:13" ht="12.75" customHeight="1">
      <c r="A377" s="552" t="s">
        <v>649</v>
      </c>
      <c r="B377" s="552"/>
      <c r="C377" s="552"/>
      <c r="D377" s="275"/>
      <c r="E377" s="276"/>
      <c r="F377" s="277"/>
      <c r="G377" s="278"/>
      <c r="H377" s="279"/>
      <c r="I377" s="280"/>
      <c r="J377" s="281">
        <v>1</v>
      </c>
      <c r="K377" s="282"/>
      <c r="L377" s="283"/>
      <c r="M377" s="282"/>
    </row>
    <row r="378" spans="1:13" ht="12.75" customHeight="1">
      <c r="A378" s="546" t="s">
        <v>650</v>
      </c>
      <c r="B378" s="547"/>
      <c r="C378" s="284" t="s">
        <v>45</v>
      </c>
      <c r="D378" s="285">
        <v>85000</v>
      </c>
      <c r="E378" s="286">
        <v>0.097</v>
      </c>
      <c r="F378" s="280">
        <v>0.097</v>
      </c>
      <c r="G378" s="287">
        <v>688</v>
      </c>
      <c r="H378" s="279">
        <f t="shared" si="6"/>
        <v>8245</v>
      </c>
      <c r="I378" s="280"/>
      <c r="J378" s="281">
        <v>13</v>
      </c>
      <c r="K378" s="282"/>
      <c r="L378" s="283"/>
      <c r="M378" s="282"/>
    </row>
    <row r="379" spans="1:13" ht="12.75" customHeight="1">
      <c r="A379" s="546" t="s">
        <v>651</v>
      </c>
      <c r="B379" s="547"/>
      <c r="C379" s="284" t="s">
        <v>45</v>
      </c>
      <c r="D379" s="285">
        <v>85000</v>
      </c>
      <c r="E379" s="286">
        <v>0.24</v>
      </c>
      <c r="F379" s="280">
        <v>0.24</v>
      </c>
      <c r="G379" s="287">
        <v>1833</v>
      </c>
      <c r="H379" s="279">
        <f t="shared" si="6"/>
        <v>20400</v>
      </c>
      <c r="I379" s="280"/>
      <c r="J379" s="281">
        <v>1</v>
      </c>
      <c r="K379" s="282"/>
      <c r="L379" s="283"/>
      <c r="M379" s="282"/>
    </row>
    <row r="380" spans="1:13" ht="12.75" customHeight="1">
      <c r="A380" s="546" t="s">
        <v>652</v>
      </c>
      <c r="B380" s="547"/>
      <c r="C380" s="284" t="s">
        <v>45</v>
      </c>
      <c r="D380" s="285">
        <v>85000</v>
      </c>
      <c r="E380" s="286">
        <v>0.006</v>
      </c>
      <c r="F380" s="280">
        <v>0.006</v>
      </c>
      <c r="G380" s="287">
        <v>693</v>
      </c>
      <c r="H380" s="279">
        <f t="shared" si="6"/>
        <v>510</v>
      </c>
      <c r="I380" s="280"/>
      <c r="J380" s="281">
        <v>1</v>
      </c>
      <c r="K380" s="282"/>
      <c r="L380" s="283"/>
      <c r="M380" s="282"/>
    </row>
    <row r="381" spans="1:13" ht="12.75" customHeight="1">
      <c r="A381" s="546" t="s">
        <v>653</v>
      </c>
      <c r="B381" s="547"/>
      <c r="C381" s="284" t="s">
        <v>45</v>
      </c>
      <c r="D381" s="285">
        <v>85000</v>
      </c>
      <c r="E381" s="286">
        <v>0.085</v>
      </c>
      <c r="F381" s="280">
        <v>0.085</v>
      </c>
      <c r="G381" s="287">
        <v>697</v>
      </c>
      <c r="H381" s="279">
        <f t="shared" si="6"/>
        <v>7225.000000000001</v>
      </c>
      <c r="I381" s="280"/>
      <c r="J381" s="281" t="s">
        <v>654</v>
      </c>
      <c r="K381" s="282"/>
      <c r="L381" s="283"/>
      <c r="M381" s="282"/>
    </row>
    <row r="382" spans="1:13" ht="12.75" customHeight="1">
      <c r="A382" s="546" t="s">
        <v>655</v>
      </c>
      <c r="B382" s="547"/>
      <c r="C382" s="284" t="s">
        <v>45</v>
      </c>
      <c r="D382" s="285">
        <v>85000</v>
      </c>
      <c r="E382" s="286">
        <v>0.276</v>
      </c>
      <c r="F382" s="280">
        <v>0.276</v>
      </c>
      <c r="G382" s="287">
        <v>705</v>
      </c>
      <c r="H382" s="279">
        <f t="shared" si="6"/>
        <v>23460.000000000004</v>
      </c>
      <c r="I382" s="280"/>
      <c r="J382" s="281">
        <v>1</v>
      </c>
      <c r="K382" s="282"/>
      <c r="L382" s="283"/>
      <c r="M382" s="282"/>
    </row>
    <row r="383" spans="1:13" s="49" customFormat="1" ht="12.75" customHeight="1">
      <c r="A383" s="546" t="s">
        <v>656</v>
      </c>
      <c r="B383" s="547"/>
      <c r="C383" s="284" t="s">
        <v>45</v>
      </c>
      <c r="D383" s="285">
        <v>85000</v>
      </c>
      <c r="E383" s="286">
        <v>0.027</v>
      </c>
      <c r="F383" s="280">
        <v>0.027</v>
      </c>
      <c r="G383" s="287">
        <v>706</v>
      </c>
      <c r="H383" s="279">
        <f t="shared" si="6"/>
        <v>2295</v>
      </c>
      <c r="I383" s="280"/>
      <c r="J383" s="281">
        <v>1</v>
      </c>
      <c r="K383" s="282"/>
      <c r="L383" s="283"/>
      <c r="M383" s="282"/>
    </row>
    <row r="384" spans="1:13" s="49" customFormat="1" ht="12.75" customHeight="1">
      <c r="A384" s="546" t="s">
        <v>657</v>
      </c>
      <c r="B384" s="547"/>
      <c r="C384" s="284" t="s">
        <v>45</v>
      </c>
      <c r="D384" s="285">
        <v>85000</v>
      </c>
      <c r="E384" s="286">
        <v>0.19</v>
      </c>
      <c r="F384" s="280">
        <v>0.19</v>
      </c>
      <c r="G384" s="287">
        <v>709</v>
      </c>
      <c r="H384" s="279">
        <f t="shared" si="6"/>
        <v>16150</v>
      </c>
      <c r="I384" s="280"/>
      <c r="J384" s="281">
        <v>1</v>
      </c>
      <c r="K384" s="282"/>
      <c r="L384" s="283"/>
      <c r="M384" s="282"/>
    </row>
    <row r="385" spans="1:13" s="49" customFormat="1" ht="12.75" customHeight="1">
      <c r="A385" s="546" t="s">
        <v>658</v>
      </c>
      <c r="B385" s="547"/>
      <c r="C385" s="284" t="s">
        <v>45</v>
      </c>
      <c r="D385" s="285">
        <v>85000</v>
      </c>
      <c r="E385" s="286">
        <v>0.065</v>
      </c>
      <c r="F385" s="280">
        <v>0.065</v>
      </c>
      <c r="G385" s="287">
        <v>710</v>
      </c>
      <c r="H385" s="279">
        <f t="shared" si="6"/>
        <v>5525</v>
      </c>
      <c r="I385" s="277"/>
      <c r="J385" s="281">
        <v>1</v>
      </c>
      <c r="K385" s="282"/>
      <c r="L385" s="283"/>
      <c r="M385" s="282"/>
    </row>
    <row r="386" spans="1:13" s="49" customFormat="1" ht="12.75" customHeight="1">
      <c r="A386" s="546" t="s">
        <v>659</v>
      </c>
      <c r="B386" s="547"/>
      <c r="C386" s="284" t="s">
        <v>45</v>
      </c>
      <c r="D386" s="285">
        <v>85000</v>
      </c>
      <c r="E386" s="286">
        <v>1.917</v>
      </c>
      <c r="F386" s="280">
        <v>1.917</v>
      </c>
      <c r="G386" s="287">
        <v>714</v>
      </c>
      <c r="H386" s="279">
        <f t="shared" si="6"/>
        <v>162945</v>
      </c>
      <c r="I386" s="280"/>
      <c r="J386" s="281">
        <v>1</v>
      </c>
      <c r="K386" s="282"/>
      <c r="L386" s="283"/>
      <c r="M386" s="282"/>
    </row>
    <row r="387" spans="1:13" ht="12.75" customHeight="1">
      <c r="A387" s="546" t="s">
        <v>660</v>
      </c>
      <c r="B387" s="547"/>
      <c r="C387" s="284" t="s">
        <v>45</v>
      </c>
      <c r="D387" s="285">
        <v>85000</v>
      </c>
      <c r="E387" s="286">
        <v>0.492</v>
      </c>
      <c r="F387" s="280">
        <v>0.492</v>
      </c>
      <c r="G387" s="287">
        <v>719</v>
      </c>
      <c r="H387" s="279">
        <f t="shared" si="6"/>
        <v>41820</v>
      </c>
      <c r="I387" s="280"/>
      <c r="J387" s="281"/>
      <c r="K387" s="282"/>
      <c r="L387" s="283"/>
      <c r="M387" s="282"/>
    </row>
    <row r="388" spans="1:13" ht="12.75" customHeight="1">
      <c r="A388" s="546" t="s">
        <v>661</v>
      </c>
      <c r="B388" s="547"/>
      <c r="C388" s="284" t="s">
        <v>45</v>
      </c>
      <c r="D388" s="285">
        <v>85000</v>
      </c>
      <c r="E388" s="286">
        <v>0.031</v>
      </c>
      <c r="F388" s="280">
        <v>0.031</v>
      </c>
      <c r="G388" s="287">
        <v>1950</v>
      </c>
      <c r="H388" s="279">
        <f t="shared" si="6"/>
        <v>2635</v>
      </c>
      <c r="I388" s="280"/>
      <c r="J388" s="281">
        <v>1</v>
      </c>
      <c r="K388" s="282"/>
      <c r="L388" s="283"/>
      <c r="M388" s="282"/>
    </row>
    <row r="389" spans="1:13" ht="12.75" customHeight="1">
      <c r="A389" s="546" t="s">
        <v>662</v>
      </c>
      <c r="B389" s="547"/>
      <c r="C389" s="284" t="s">
        <v>45</v>
      </c>
      <c r="D389" s="285">
        <v>85000</v>
      </c>
      <c r="E389" s="286">
        <v>0.157</v>
      </c>
      <c r="F389" s="280">
        <v>0.157</v>
      </c>
      <c r="G389" s="287">
        <v>722</v>
      </c>
      <c r="H389" s="279">
        <f t="shared" si="6"/>
        <v>13345</v>
      </c>
      <c r="I389" s="280"/>
      <c r="J389" s="281">
        <v>1</v>
      </c>
      <c r="K389" s="282"/>
      <c r="L389" s="283"/>
      <c r="M389" s="282"/>
    </row>
    <row r="390" spans="1:13" ht="12.75" customHeight="1">
      <c r="A390" s="546" t="s">
        <v>663</v>
      </c>
      <c r="B390" s="547"/>
      <c r="C390" s="284" t="s">
        <v>45</v>
      </c>
      <c r="D390" s="285">
        <v>85000</v>
      </c>
      <c r="E390" s="286">
        <v>0.17</v>
      </c>
      <c r="F390" s="280">
        <v>0.17</v>
      </c>
      <c r="G390" s="287">
        <v>723</v>
      </c>
      <c r="H390" s="279">
        <f t="shared" si="6"/>
        <v>14450.000000000002</v>
      </c>
      <c r="I390" s="280"/>
      <c r="J390" s="281">
        <v>1</v>
      </c>
      <c r="K390" s="282"/>
      <c r="L390" s="283"/>
      <c r="M390" s="282"/>
    </row>
    <row r="391" spans="1:13" ht="12.75" customHeight="1">
      <c r="A391" s="546" t="s">
        <v>664</v>
      </c>
      <c r="B391" s="547"/>
      <c r="C391" s="284" t="s">
        <v>45</v>
      </c>
      <c r="D391" s="285">
        <v>85000</v>
      </c>
      <c r="E391" s="286">
        <v>0.445</v>
      </c>
      <c r="F391" s="280">
        <v>0.445</v>
      </c>
      <c r="G391" s="287">
        <v>725</v>
      </c>
      <c r="H391" s="279">
        <f t="shared" si="6"/>
        <v>37825</v>
      </c>
      <c r="I391" s="280"/>
      <c r="J391" s="281">
        <v>1</v>
      </c>
      <c r="K391" s="282"/>
      <c r="L391" s="283"/>
      <c r="M391" s="282"/>
    </row>
    <row r="392" spans="1:13" ht="12.75" customHeight="1">
      <c r="A392" s="546" t="s">
        <v>665</v>
      </c>
      <c r="B392" s="547"/>
      <c r="C392" s="284" t="s">
        <v>45</v>
      </c>
      <c r="D392" s="285">
        <v>85000</v>
      </c>
      <c r="E392" s="286">
        <v>0.079</v>
      </c>
      <c r="F392" s="280">
        <v>0.079</v>
      </c>
      <c r="G392" s="287">
        <v>728</v>
      </c>
      <c r="H392" s="279">
        <f t="shared" si="6"/>
        <v>6715</v>
      </c>
      <c r="I392" s="280"/>
      <c r="J392" s="281">
        <v>1</v>
      </c>
      <c r="K392" s="282"/>
      <c r="L392" s="283"/>
      <c r="M392" s="282"/>
    </row>
    <row r="393" spans="1:13" ht="12.75" customHeight="1">
      <c r="A393" s="546" t="s">
        <v>666</v>
      </c>
      <c r="B393" s="547"/>
      <c r="C393" s="284" t="s">
        <v>45</v>
      </c>
      <c r="D393" s="285">
        <v>85000</v>
      </c>
      <c r="E393" s="286">
        <v>0.086</v>
      </c>
      <c r="F393" s="280">
        <v>0.086</v>
      </c>
      <c r="G393" s="287">
        <v>47</v>
      </c>
      <c r="H393" s="279">
        <f t="shared" si="6"/>
        <v>7309.999999999999</v>
      </c>
      <c r="I393" s="280"/>
      <c r="J393" s="281">
        <v>6</v>
      </c>
      <c r="K393" s="282"/>
      <c r="L393" s="283" t="s">
        <v>667</v>
      </c>
      <c r="M393" s="282"/>
    </row>
    <row r="394" spans="1:13" ht="12.75" customHeight="1">
      <c r="A394" s="546" t="s">
        <v>668</v>
      </c>
      <c r="B394" s="547"/>
      <c r="C394" s="284" t="s">
        <v>45</v>
      </c>
      <c r="D394" s="285">
        <v>85000</v>
      </c>
      <c r="E394" s="286">
        <v>0.026</v>
      </c>
      <c r="F394" s="280">
        <v>0.026</v>
      </c>
      <c r="G394" s="287">
        <v>274</v>
      </c>
      <c r="H394" s="279">
        <f t="shared" si="6"/>
        <v>2210</v>
      </c>
      <c r="I394" s="280"/>
      <c r="J394" s="281"/>
      <c r="K394" s="282"/>
      <c r="L394" s="283"/>
      <c r="M394" s="282"/>
    </row>
    <row r="395" spans="1:13" ht="12.75" customHeight="1">
      <c r="A395" s="546" t="s">
        <v>669</v>
      </c>
      <c r="B395" s="547"/>
      <c r="C395" s="284" t="s">
        <v>45</v>
      </c>
      <c r="D395" s="285">
        <v>85000</v>
      </c>
      <c r="E395" s="286">
        <v>0.117</v>
      </c>
      <c r="F395" s="280">
        <v>0.117</v>
      </c>
      <c r="G395" s="287">
        <v>351</v>
      </c>
      <c r="H395" s="279">
        <f t="shared" si="6"/>
        <v>9945</v>
      </c>
      <c r="I395" s="280"/>
      <c r="J395" s="281">
        <v>1</v>
      </c>
      <c r="K395" s="282" t="s">
        <v>670</v>
      </c>
      <c r="L395" s="283"/>
      <c r="M395" s="282"/>
    </row>
    <row r="396" spans="1:13" ht="12.75" customHeight="1">
      <c r="A396" s="546" t="s">
        <v>671</v>
      </c>
      <c r="B396" s="547"/>
      <c r="C396" s="284" t="s">
        <v>45</v>
      </c>
      <c r="D396" s="285">
        <v>85000</v>
      </c>
      <c r="E396" s="286">
        <v>0.069</v>
      </c>
      <c r="F396" s="280">
        <v>0.069</v>
      </c>
      <c r="G396" s="287">
        <v>357</v>
      </c>
      <c r="H396" s="279">
        <f t="shared" si="6"/>
        <v>5865.000000000001</v>
      </c>
      <c r="I396" s="280"/>
      <c r="J396" s="281"/>
      <c r="K396" s="282"/>
      <c r="L396" s="283"/>
      <c r="M396" s="282"/>
    </row>
    <row r="397" spans="1:13" ht="12.75" customHeight="1">
      <c r="A397" s="546" t="s">
        <v>672</v>
      </c>
      <c r="B397" s="547"/>
      <c r="C397" s="284" t="s">
        <v>45</v>
      </c>
      <c r="D397" s="285">
        <v>85000</v>
      </c>
      <c r="E397" s="286">
        <v>0.153</v>
      </c>
      <c r="F397" s="280">
        <v>0.153</v>
      </c>
      <c r="G397" s="287">
        <v>361</v>
      </c>
      <c r="H397" s="279">
        <f t="shared" si="6"/>
        <v>13005</v>
      </c>
      <c r="I397" s="280"/>
      <c r="J397" s="281">
        <v>1</v>
      </c>
      <c r="K397" s="282"/>
      <c r="L397" s="283"/>
      <c r="M397" s="282"/>
    </row>
    <row r="398" spans="1:13" ht="12.75" customHeight="1">
      <c r="A398" s="546" t="s">
        <v>673</v>
      </c>
      <c r="B398" s="547"/>
      <c r="C398" s="284" t="s">
        <v>45</v>
      </c>
      <c r="D398" s="285">
        <v>85000</v>
      </c>
      <c r="E398" s="286">
        <v>0.095</v>
      </c>
      <c r="F398" s="280">
        <v>0.095</v>
      </c>
      <c r="G398" s="287">
        <v>796</v>
      </c>
      <c r="H398" s="279">
        <f t="shared" si="6"/>
        <v>8075</v>
      </c>
      <c r="I398" s="280"/>
      <c r="J398" s="281">
        <v>1</v>
      </c>
      <c r="K398" s="282"/>
      <c r="L398" s="283"/>
      <c r="M398" s="282"/>
    </row>
    <row r="399" spans="1:13" ht="12.75" customHeight="1">
      <c r="A399" s="546" t="s">
        <v>674</v>
      </c>
      <c r="B399" s="547"/>
      <c r="C399" s="284" t="s">
        <v>45</v>
      </c>
      <c r="D399" s="285">
        <v>85000</v>
      </c>
      <c r="E399" s="286">
        <v>0.257</v>
      </c>
      <c r="F399" s="280">
        <v>0.257</v>
      </c>
      <c r="G399" s="287">
        <v>797</v>
      </c>
      <c r="H399" s="279">
        <f t="shared" si="6"/>
        <v>21845</v>
      </c>
      <c r="I399" s="280"/>
      <c r="J399" s="281">
        <v>1</v>
      </c>
      <c r="K399" s="282"/>
      <c r="L399" s="283"/>
      <c r="M399" s="282"/>
    </row>
    <row r="400" spans="1:13" ht="12.75" customHeight="1">
      <c r="A400" s="546" t="s">
        <v>675</v>
      </c>
      <c r="B400" s="547"/>
      <c r="C400" s="284" t="s">
        <v>45</v>
      </c>
      <c r="D400" s="285">
        <v>85000</v>
      </c>
      <c r="E400" s="286">
        <v>0.063</v>
      </c>
      <c r="F400" s="280">
        <v>0.063</v>
      </c>
      <c r="G400" s="287">
        <v>769</v>
      </c>
      <c r="H400" s="279">
        <f t="shared" si="6"/>
        <v>5355</v>
      </c>
      <c r="I400" s="280"/>
      <c r="J400" s="281">
        <v>1</v>
      </c>
      <c r="K400" s="282"/>
      <c r="L400" s="283"/>
      <c r="M400" s="282"/>
    </row>
    <row r="401" spans="1:13" ht="12.75" customHeight="1">
      <c r="A401" s="546" t="s">
        <v>676</v>
      </c>
      <c r="B401" s="547"/>
      <c r="C401" s="284" t="s">
        <v>45</v>
      </c>
      <c r="D401" s="285">
        <v>85000</v>
      </c>
      <c r="E401" s="286">
        <v>0.353</v>
      </c>
      <c r="F401" s="280">
        <v>0.353</v>
      </c>
      <c r="G401" s="287">
        <v>788</v>
      </c>
      <c r="H401" s="279">
        <f t="shared" si="6"/>
        <v>30005</v>
      </c>
      <c r="I401" s="280"/>
      <c r="J401" s="281"/>
      <c r="K401" s="282"/>
      <c r="L401" s="283"/>
      <c r="M401" s="282"/>
    </row>
    <row r="402" spans="1:13" ht="12.75" customHeight="1">
      <c r="A402" s="546" t="s">
        <v>677</v>
      </c>
      <c r="B402" s="547"/>
      <c r="C402" s="284" t="s">
        <v>45</v>
      </c>
      <c r="D402" s="285">
        <v>85000</v>
      </c>
      <c r="E402" s="286">
        <v>0.009</v>
      </c>
      <c r="F402" s="280">
        <v>0.009</v>
      </c>
      <c r="G402" s="287">
        <v>259</v>
      </c>
      <c r="H402" s="279">
        <f t="shared" si="6"/>
        <v>764.9999999999999</v>
      </c>
      <c r="I402" s="280"/>
      <c r="J402" s="281"/>
      <c r="K402" s="282"/>
      <c r="L402" s="283"/>
      <c r="M402" s="282"/>
    </row>
    <row r="403" spans="1:13" ht="12.75" customHeight="1">
      <c r="A403" s="546" t="s">
        <v>678</v>
      </c>
      <c r="B403" s="547"/>
      <c r="C403" s="284" t="s">
        <v>45</v>
      </c>
      <c r="D403" s="285">
        <v>85000</v>
      </c>
      <c r="E403" s="286">
        <v>0.016</v>
      </c>
      <c r="F403" s="280">
        <v>0.016</v>
      </c>
      <c r="G403" s="287">
        <v>262</v>
      </c>
      <c r="H403" s="279">
        <f t="shared" si="6"/>
        <v>1360</v>
      </c>
      <c r="I403" s="280"/>
      <c r="J403" s="281" t="s">
        <v>679</v>
      </c>
      <c r="K403" s="282"/>
      <c r="L403" s="283"/>
      <c r="M403" s="282"/>
    </row>
    <row r="404" spans="1:13" ht="12.75" customHeight="1">
      <c r="A404" s="546" t="s">
        <v>680</v>
      </c>
      <c r="B404" s="547"/>
      <c r="C404" s="284" t="s">
        <v>45</v>
      </c>
      <c r="D404" s="285">
        <v>85000</v>
      </c>
      <c r="E404" s="286">
        <v>0.866</v>
      </c>
      <c r="F404" s="280">
        <v>0.866</v>
      </c>
      <c r="G404" s="287">
        <v>262</v>
      </c>
      <c r="H404" s="279">
        <f t="shared" si="6"/>
        <v>73610</v>
      </c>
      <c r="I404" s="280"/>
      <c r="J404" s="281"/>
      <c r="K404" s="282"/>
      <c r="L404" s="283"/>
      <c r="M404" s="282"/>
    </row>
    <row r="405" spans="1:13" ht="12.75" customHeight="1">
      <c r="A405" s="546" t="s">
        <v>681</v>
      </c>
      <c r="B405" s="547"/>
      <c r="C405" s="284" t="s">
        <v>45</v>
      </c>
      <c r="D405" s="285">
        <v>85000</v>
      </c>
      <c r="E405" s="286">
        <v>0.008</v>
      </c>
      <c r="F405" s="280">
        <v>0.008</v>
      </c>
      <c r="G405" s="287">
        <v>296</v>
      </c>
      <c r="H405" s="279">
        <f t="shared" si="6"/>
        <v>680</v>
      </c>
      <c r="I405" s="280"/>
      <c r="J405" s="281"/>
      <c r="K405" s="282"/>
      <c r="L405" s="283"/>
      <c r="M405" s="282"/>
    </row>
    <row r="406" spans="1:13" ht="12.75" customHeight="1">
      <c r="A406" s="546" t="s">
        <v>682</v>
      </c>
      <c r="B406" s="547"/>
      <c r="C406" s="284" t="s">
        <v>45</v>
      </c>
      <c r="D406" s="285">
        <v>85000</v>
      </c>
      <c r="E406" s="286">
        <v>0.056</v>
      </c>
      <c r="F406" s="280">
        <v>0.056</v>
      </c>
      <c r="G406" s="287">
        <v>296</v>
      </c>
      <c r="H406" s="279">
        <f t="shared" si="6"/>
        <v>4760</v>
      </c>
      <c r="I406" s="280" t="s">
        <v>106</v>
      </c>
      <c r="J406" s="281">
        <v>6</v>
      </c>
      <c r="K406" s="282"/>
      <c r="L406" s="283"/>
      <c r="M406" s="282"/>
    </row>
    <row r="407" spans="1:13" ht="12.75" customHeight="1">
      <c r="A407" s="546" t="s">
        <v>683</v>
      </c>
      <c r="B407" s="547"/>
      <c r="C407" s="284" t="s">
        <v>45</v>
      </c>
      <c r="D407" s="285">
        <v>85000</v>
      </c>
      <c r="E407" s="286">
        <v>0.029</v>
      </c>
      <c r="F407" s="280">
        <v>0.029</v>
      </c>
      <c r="G407" s="287">
        <v>335</v>
      </c>
      <c r="H407" s="279">
        <f t="shared" si="6"/>
        <v>2465</v>
      </c>
      <c r="I407" s="307"/>
      <c r="J407" s="281"/>
      <c r="K407" s="282" t="s">
        <v>684</v>
      </c>
      <c r="L407" s="283"/>
      <c r="M407" s="282"/>
    </row>
    <row r="408" spans="1:13" ht="12.75" customHeight="1">
      <c r="A408" s="546" t="s">
        <v>685</v>
      </c>
      <c r="B408" s="547"/>
      <c r="C408" s="284" t="s">
        <v>45</v>
      </c>
      <c r="D408" s="285">
        <v>85000</v>
      </c>
      <c r="E408" s="286">
        <v>0.182</v>
      </c>
      <c r="F408" s="280">
        <v>0.182</v>
      </c>
      <c r="G408" s="287">
        <v>228</v>
      </c>
      <c r="H408" s="279">
        <f t="shared" si="6"/>
        <v>15470</v>
      </c>
      <c r="I408" s="307"/>
      <c r="J408" s="281">
        <v>1</v>
      </c>
      <c r="K408" s="282"/>
      <c r="L408" s="283"/>
      <c r="M408" s="282"/>
    </row>
    <row r="409" spans="1:13" ht="15" customHeight="1">
      <c r="A409" s="546" t="s">
        <v>686</v>
      </c>
      <c r="B409" s="547"/>
      <c r="C409" s="284" t="s">
        <v>45</v>
      </c>
      <c r="D409" s="285">
        <v>85000</v>
      </c>
      <c r="E409" s="286">
        <v>0.061</v>
      </c>
      <c r="F409" s="280">
        <v>0.061</v>
      </c>
      <c r="G409" s="287">
        <v>231</v>
      </c>
      <c r="H409" s="279">
        <f t="shared" si="6"/>
        <v>5185</v>
      </c>
      <c r="I409" s="316"/>
      <c r="J409" s="281">
        <v>1</v>
      </c>
      <c r="K409" s="282"/>
      <c r="L409" s="283"/>
      <c r="M409" s="282"/>
    </row>
    <row r="410" spans="1:13" ht="12.75" customHeight="1">
      <c r="A410" s="546" t="s">
        <v>687</v>
      </c>
      <c r="B410" s="547"/>
      <c r="C410" s="284" t="s">
        <v>45</v>
      </c>
      <c r="D410" s="285">
        <v>85000</v>
      </c>
      <c r="E410" s="286">
        <v>0.581</v>
      </c>
      <c r="F410" s="280">
        <v>0.581</v>
      </c>
      <c r="G410" s="287">
        <v>243</v>
      </c>
      <c r="H410" s="279">
        <f t="shared" si="6"/>
        <v>49385</v>
      </c>
      <c r="I410" s="280"/>
      <c r="J410" s="281">
        <v>1</v>
      </c>
      <c r="K410" s="282"/>
      <c r="L410" s="283"/>
      <c r="M410" s="282"/>
    </row>
    <row r="411" spans="1:13" ht="12.75" customHeight="1">
      <c r="A411" s="546" t="s">
        <v>688</v>
      </c>
      <c r="B411" s="547"/>
      <c r="C411" s="284" t="s">
        <v>45</v>
      </c>
      <c r="D411" s="285">
        <v>85000</v>
      </c>
      <c r="E411" s="286">
        <v>0.077</v>
      </c>
      <c r="F411" s="280">
        <v>0.077</v>
      </c>
      <c r="G411" s="287">
        <v>243</v>
      </c>
      <c r="H411" s="279">
        <f t="shared" si="6"/>
        <v>6545</v>
      </c>
      <c r="I411" s="280"/>
      <c r="J411" s="281">
        <v>1</v>
      </c>
      <c r="K411" s="282">
        <v>14</v>
      </c>
      <c r="L411" s="283"/>
      <c r="M411" s="282"/>
    </row>
    <row r="412" spans="1:13" ht="12.75" customHeight="1">
      <c r="A412" s="546" t="s">
        <v>689</v>
      </c>
      <c r="B412" s="547"/>
      <c r="C412" s="284" t="s">
        <v>45</v>
      </c>
      <c r="D412" s="285">
        <v>85000</v>
      </c>
      <c r="E412" s="286">
        <v>0.058</v>
      </c>
      <c r="F412" s="280">
        <v>0.058</v>
      </c>
      <c r="G412" s="287">
        <v>244</v>
      </c>
      <c r="H412" s="279">
        <f t="shared" si="6"/>
        <v>4930</v>
      </c>
      <c r="I412" s="280"/>
      <c r="J412" s="281"/>
      <c r="K412" s="282"/>
      <c r="L412" s="283"/>
      <c r="M412" s="282"/>
    </row>
    <row r="413" spans="1:13" ht="12.75" customHeight="1">
      <c r="A413" s="546" t="s">
        <v>690</v>
      </c>
      <c r="B413" s="547"/>
      <c r="C413" s="284" t="s">
        <v>45</v>
      </c>
      <c r="D413" s="285">
        <v>85000</v>
      </c>
      <c r="E413" s="286">
        <v>0.028</v>
      </c>
      <c r="F413" s="280">
        <v>0.028</v>
      </c>
      <c r="G413" s="287">
        <v>248</v>
      </c>
      <c r="H413" s="279">
        <f t="shared" si="6"/>
        <v>2380</v>
      </c>
      <c r="I413" s="280"/>
      <c r="J413" s="281"/>
      <c r="K413" s="282"/>
      <c r="L413" s="283"/>
      <c r="M413" s="282"/>
    </row>
    <row r="414" spans="1:13" ht="12.75" customHeight="1">
      <c r="A414" s="546" t="s">
        <v>691</v>
      </c>
      <c r="B414" s="547"/>
      <c r="C414" s="284" t="s">
        <v>45</v>
      </c>
      <c r="D414" s="285">
        <v>85000</v>
      </c>
      <c r="E414" s="286">
        <v>0.153</v>
      </c>
      <c r="F414" s="280">
        <v>0.153</v>
      </c>
      <c r="G414" s="287">
        <v>248</v>
      </c>
      <c r="H414" s="279">
        <f t="shared" si="6"/>
        <v>13005</v>
      </c>
      <c r="I414" s="280"/>
      <c r="J414" s="281" t="s">
        <v>692</v>
      </c>
      <c r="K414" s="282"/>
      <c r="L414" s="283"/>
      <c r="M414" s="282"/>
    </row>
    <row r="415" spans="1:13" ht="12.75" customHeight="1">
      <c r="A415" s="546" t="s">
        <v>693</v>
      </c>
      <c r="B415" s="547"/>
      <c r="C415" s="284" t="s">
        <v>45</v>
      </c>
      <c r="D415" s="285">
        <v>85000</v>
      </c>
      <c r="E415" s="286">
        <v>0.117</v>
      </c>
      <c r="F415" s="280">
        <v>0.098</v>
      </c>
      <c r="G415" s="287">
        <v>264</v>
      </c>
      <c r="H415" s="279">
        <f t="shared" si="6"/>
        <v>9945</v>
      </c>
      <c r="I415" s="280"/>
      <c r="J415" s="317">
        <v>1</v>
      </c>
      <c r="K415" s="282"/>
      <c r="L415" s="283"/>
      <c r="M415" s="282"/>
    </row>
    <row r="416" spans="1:13" ht="12.75" customHeight="1">
      <c r="A416" s="546" t="s">
        <v>694</v>
      </c>
      <c r="B416" s="547"/>
      <c r="C416" s="284" t="s">
        <v>45</v>
      </c>
      <c r="D416" s="285">
        <v>85000</v>
      </c>
      <c r="E416" s="286">
        <v>0.295</v>
      </c>
      <c r="F416" s="280">
        <v>0.295</v>
      </c>
      <c r="G416" s="287">
        <v>264</v>
      </c>
      <c r="H416" s="279">
        <f t="shared" si="6"/>
        <v>25075</v>
      </c>
      <c r="I416" s="280"/>
      <c r="J416" s="317"/>
      <c r="K416" s="282"/>
      <c r="L416" s="283"/>
      <c r="M416" s="282"/>
    </row>
    <row r="417" spans="1:13" s="49" customFormat="1" ht="12.75" customHeight="1">
      <c r="A417" s="546" t="s">
        <v>695</v>
      </c>
      <c r="B417" s="547"/>
      <c r="C417" s="284" t="s">
        <v>45</v>
      </c>
      <c r="D417" s="285">
        <v>85000</v>
      </c>
      <c r="E417" s="286">
        <v>0.069</v>
      </c>
      <c r="F417" s="280">
        <v>0.069</v>
      </c>
      <c r="G417" s="287">
        <v>264</v>
      </c>
      <c r="H417" s="279">
        <f t="shared" si="6"/>
        <v>5865.000000000001</v>
      </c>
      <c r="I417" s="280"/>
      <c r="J417" s="281"/>
      <c r="K417" s="282"/>
      <c r="L417" s="283"/>
      <c r="M417" s="282"/>
    </row>
    <row r="418" spans="1:13" s="49" customFormat="1" ht="12.75" customHeight="1">
      <c r="A418" s="299" t="s">
        <v>696</v>
      </c>
      <c r="B418" s="299" t="s">
        <v>697</v>
      </c>
      <c r="C418" s="284" t="s">
        <v>45</v>
      </c>
      <c r="D418" s="309">
        <v>90000</v>
      </c>
      <c r="E418" s="318">
        <v>0.14</v>
      </c>
      <c r="F418" s="318">
        <v>0.14</v>
      </c>
      <c r="G418" s="318">
        <v>2176</v>
      </c>
      <c r="H418" s="319">
        <f>D418*E418</f>
        <v>12600.000000000002</v>
      </c>
      <c r="I418" s="299"/>
      <c r="J418" s="299">
        <v>24</v>
      </c>
      <c r="K418" s="282"/>
      <c r="L418" s="283"/>
      <c r="M418" s="282"/>
    </row>
    <row r="419" spans="1:13" s="49" customFormat="1" ht="12.75" customHeight="1">
      <c r="A419" s="299" t="s">
        <v>696</v>
      </c>
      <c r="B419" s="299" t="s">
        <v>698</v>
      </c>
      <c r="C419" s="284" t="s">
        <v>45</v>
      </c>
      <c r="D419" s="309">
        <v>90000</v>
      </c>
      <c r="E419" s="318">
        <v>1.113</v>
      </c>
      <c r="F419" s="318">
        <v>1.113</v>
      </c>
      <c r="G419" s="318">
        <v>2177</v>
      </c>
      <c r="H419" s="319">
        <f>D419*E419</f>
        <v>100170</v>
      </c>
      <c r="I419" s="299"/>
      <c r="J419" s="299">
        <v>24</v>
      </c>
      <c r="K419" s="282"/>
      <c r="L419" s="283"/>
      <c r="M419" s="282"/>
    </row>
    <row r="420" spans="1:13" s="49" customFormat="1" ht="12.75" customHeight="1">
      <c r="A420" s="546" t="s">
        <v>699</v>
      </c>
      <c r="B420" s="547"/>
      <c r="C420" s="284" t="s">
        <v>45</v>
      </c>
      <c r="D420" s="285">
        <v>85000</v>
      </c>
      <c r="E420" s="286">
        <v>0.469</v>
      </c>
      <c r="F420" s="280">
        <v>0.469</v>
      </c>
      <c r="G420" s="287">
        <v>316</v>
      </c>
      <c r="H420" s="279">
        <f aca="true" t="shared" si="7" ref="H420:H483">E420*D420</f>
        <v>39865</v>
      </c>
      <c r="I420" s="280"/>
      <c r="J420" s="281">
        <v>1</v>
      </c>
      <c r="K420" s="282"/>
      <c r="L420" s="283"/>
      <c r="M420" s="282"/>
    </row>
    <row r="421" spans="1:13" s="49" customFormat="1" ht="12.75" customHeight="1">
      <c r="A421" s="546" t="s">
        <v>700</v>
      </c>
      <c r="B421" s="547"/>
      <c r="C421" s="284" t="s">
        <v>45</v>
      </c>
      <c r="D421" s="285">
        <v>85000</v>
      </c>
      <c r="E421" s="286">
        <v>0.403</v>
      </c>
      <c r="F421" s="280">
        <v>0.403</v>
      </c>
      <c r="G421" s="287">
        <v>1622</v>
      </c>
      <c r="H421" s="279">
        <f t="shared" si="7"/>
        <v>34255</v>
      </c>
      <c r="I421" s="280"/>
      <c r="J421" s="281">
        <v>1</v>
      </c>
      <c r="K421" s="282"/>
      <c r="L421" s="283"/>
      <c r="M421" s="282"/>
    </row>
    <row r="422" spans="1:13" s="49" customFormat="1" ht="12.75" customHeight="1">
      <c r="A422" s="546" t="s">
        <v>701</v>
      </c>
      <c r="B422" s="547"/>
      <c r="C422" s="284" t="s">
        <v>45</v>
      </c>
      <c r="D422" s="285">
        <v>85000</v>
      </c>
      <c r="E422" s="286">
        <v>0.166</v>
      </c>
      <c r="F422" s="280">
        <v>0.166</v>
      </c>
      <c r="G422" s="287">
        <v>336</v>
      </c>
      <c r="H422" s="279">
        <f t="shared" si="7"/>
        <v>14110</v>
      </c>
      <c r="I422" s="280"/>
      <c r="J422" s="281">
        <v>1</v>
      </c>
      <c r="K422" s="282"/>
      <c r="L422" s="283"/>
      <c r="M422" s="282"/>
    </row>
    <row r="423" spans="1:13" s="49" customFormat="1" ht="12.75" customHeight="1">
      <c r="A423" s="546" t="s">
        <v>702</v>
      </c>
      <c r="B423" s="547"/>
      <c r="C423" s="284" t="s">
        <v>45</v>
      </c>
      <c r="D423" s="285">
        <v>85000</v>
      </c>
      <c r="E423" s="286">
        <v>0.076</v>
      </c>
      <c r="F423" s="280">
        <v>0.076</v>
      </c>
      <c r="G423" s="287">
        <v>336</v>
      </c>
      <c r="H423" s="279">
        <f t="shared" si="7"/>
        <v>6460</v>
      </c>
      <c r="I423" s="280"/>
      <c r="J423" s="281"/>
      <c r="K423" s="282"/>
      <c r="L423" s="283"/>
      <c r="M423" s="282" t="s">
        <v>703</v>
      </c>
    </row>
    <row r="424" spans="1:13" s="49" customFormat="1" ht="12.75" customHeight="1">
      <c r="A424" s="546" t="s">
        <v>704</v>
      </c>
      <c r="B424" s="547"/>
      <c r="C424" s="284" t="s">
        <v>45</v>
      </c>
      <c r="D424" s="285">
        <v>85000</v>
      </c>
      <c r="E424" s="286">
        <v>0.037</v>
      </c>
      <c r="F424" s="280">
        <v>0.037</v>
      </c>
      <c r="G424" s="287">
        <v>353</v>
      </c>
      <c r="H424" s="279">
        <f t="shared" si="7"/>
        <v>3145</v>
      </c>
      <c r="I424" s="280"/>
      <c r="J424" s="281">
        <v>1</v>
      </c>
      <c r="K424" s="282"/>
      <c r="L424" s="283"/>
      <c r="M424" s="282"/>
    </row>
    <row r="425" spans="1:13" ht="12.75" customHeight="1">
      <c r="A425" s="546" t="s">
        <v>705</v>
      </c>
      <c r="B425" s="547"/>
      <c r="C425" s="284" t="s">
        <v>45</v>
      </c>
      <c r="D425" s="285">
        <v>90000</v>
      </c>
      <c r="E425" s="286">
        <v>0.015</v>
      </c>
      <c r="F425" s="280">
        <v>0.014</v>
      </c>
      <c r="G425" s="287" t="s">
        <v>706</v>
      </c>
      <c r="H425" s="279">
        <f t="shared" si="7"/>
        <v>1350</v>
      </c>
      <c r="I425" s="280"/>
      <c r="J425" s="281">
        <v>1</v>
      </c>
      <c r="K425" s="282"/>
      <c r="L425" s="283"/>
      <c r="M425" s="282"/>
    </row>
    <row r="426" spans="1:13" s="49" customFormat="1" ht="12.75" customHeight="1">
      <c r="A426" s="546" t="s">
        <v>707</v>
      </c>
      <c r="B426" s="547"/>
      <c r="C426" s="284" t="s">
        <v>45</v>
      </c>
      <c r="D426" s="285">
        <v>90000</v>
      </c>
      <c r="E426" s="286">
        <v>0.082</v>
      </c>
      <c r="F426" s="280">
        <v>0.082</v>
      </c>
      <c r="G426" s="287">
        <v>742</v>
      </c>
      <c r="H426" s="279">
        <f t="shared" si="7"/>
        <v>7380</v>
      </c>
      <c r="I426" s="280"/>
      <c r="J426" s="281">
        <v>1</v>
      </c>
      <c r="K426" s="282"/>
      <c r="L426" s="283"/>
      <c r="M426" s="282"/>
    </row>
    <row r="427" spans="1:13" s="49" customFormat="1" ht="12.75" customHeight="1">
      <c r="A427" s="546" t="s">
        <v>708</v>
      </c>
      <c r="B427" s="547"/>
      <c r="C427" s="284" t="s">
        <v>45</v>
      </c>
      <c r="D427" s="285">
        <v>90000</v>
      </c>
      <c r="E427" s="286">
        <v>0.012</v>
      </c>
      <c r="F427" s="280">
        <v>0.012</v>
      </c>
      <c r="G427" s="287">
        <v>748</v>
      </c>
      <c r="H427" s="279">
        <f t="shared" si="7"/>
        <v>1080</v>
      </c>
      <c r="I427" s="280"/>
      <c r="J427" s="281">
        <v>1</v>
      </c>
      <c r="K427" s="282"/>
      <c r="L427" s="283"/>
      <c r="M427" s="282"/>
    </row>
    <row r="428" spans="1:13" s="49" customFormat="1" ht="12.75" customHeight="1">
      <c r="A428" s="546" t="s">
        <v>709</v>
      </c>
      <c r="B428" s="547"/>
      <c r="C428" s="284" t="s">
        <v>45</v>
      </c>
      <c r="D428" s="285">
        <v>90000</v>
      </c>
      <c r="E428" s="286">
        <v>0.01</v>
      </c>
      <c r="F428" s="280">
        <v>0.01</v>
      </c>
      <c r="G428" s="287">
        <v>751</v>
      </c>
      <c r="H428" s="279">
        <f t="shared" si="7"/>
        <v>900</v>
      </c>
      <c r="I428" s="280"/>
      <c r="J428" s="281">
        <v>1</v>
      </c>
      <c r="K428" s="282"/>
      <c r="L428" s="283"/>
      <c r="M428" s="282"/>
    </row>
    <row r="429" spans="1:13" s="49" customFormat="1" ht="12.75" customHeight="1">
      <c r="A429" s="546" t="s">
        <v>710</v>
      </c>
      <c r="B429" s="547"/>
      <c r="C429" s="284" t="s">
        <v>45</v>
      </c>
      <c r="D429" s="285">
        <v>90000</v>
      </c>
      <c r="E429" s="286">
        <v>0.007</v>
      </c>
      <c r="F429" s="280">
        <v>0.007</v>
      </c>
      <c r="G429" s="287">
        <v>752</v>
      </c>
      <c r="H429" s="279">
        <f t="shared" si="7"/>
        <v>630</v>
      </c>
      <c r="I429" s="280"/>
      <c r="J429" s="281">
        <v>1</v>
      </c>
      <c r="K429" s="282"/>
      <c r="L429" s="283"/>
      <c r="M429" s="282"/>
    </row>
    <row r="430" spans="1:13" s="49" customFormat="1" ht="12.75" customHeight="1">
      <c r="A430" s="546" t="s">
        <v>711</v>
      </c>
      <c r="B430" s="547"/>
      <c r="C430" s="284" t="s">
        <v>45</v>
      </c>
      <c r="D430" s="285">
        <v>90000</v>
      </c>
      <c r="E430" s="286">
        <v>0.021</v>
      </c>
      <c r="F430" s="280">
        <v>0.021</v>
      </c>
      <c r="G430" s="287">
        <v>753</v>
      </c>
      <c r="H430" s="279">
        <f t="shared" si="7"/>
        <v>1890.0000000000002</v>
      </c>
      <c r="I430" s="280"/>
      <c r="J430" s="281">
        <v>1</v>
      </c>
      <c r="K430" s="282"/>
      <c r="L430" s="283"/>
      <c r="M430" s="282"/>
    </row>
    <row r="431" spans="1:13" s="49" customFormat="1" ht="12.75" customHeight="1">
      <c r="A431" s="546" t="s">
        <v>712</v>
      </c>
      <c r="B431" s="547"/>
      <c r="C431" s="284" t="s">
        <v>45</v>
      </c>
      <c r="D431" s="285">
        <v>90000</v>
      </c>
      <c r="E431" s="286">
        <v>0.031</v>
      </c>
      <c r="F431" s="280">
        <v>0.031</v>
      </c>
      <c r="G431" s="287">
        <v>755</v>
      </c>
      <c r="H431" s="279">
        <f t="shared" si="7"/>
        <v>2790</v>
      </c>
      <c r="I431" s="280"/>
      <c r="J431" s="281">
        <v>1</v>
      </c>
      <c r="K431" s="282"/>
      <c r="L431" s="283"/>
      <c r="M431" s="282"/>
    </row>
    <row r="432" spans="1:13" s="49" customFormat="1" ht="12.75" customHeight="1">
      <c r="A432" s="546" t="s">
        <v>713</v>
      </c>
      <c r="B432" s="547"/>
      <c r="C432" s="284" t="s">
        <v>45</v>
      </c>
      <c r="D432" s="285">
        <v>90000</v>
      </c>
      <c r="E432" s="286">
        <v>0.033</v>
      </c>
      <c r="F432" s="280">
        <v>0.033</v>
      </c>
      <c r="G432" s="287" t="s">
        <v>714</v>
      </c>
      <c r="H432" s="279">
        <f t="shared" si="7"/>
        <v>2970</v>
      </c>
      <c r="I432" s="280"/>
      <c r="J432" s="281">
        <v>2</v>
      </c>
      <c r="K432" s="282"/>
      <c r="L432" s="283"/>
      <c r="M432" s="282"/>
    </row>
    <row r="433" spans="1:13" s="49" customFormat="1" ht="12.75" customHeight="1">
      <c r="A433" s="546" t="s">
        <v>715</v>
      </c>
      <c r="B433" s="547"/>
      <c r="C433" s="284" t="s">
        <v>45</v>
      </c>
      <c r="D433" s="285">
        <v>90000</v>
      </c>
      <c r="E433" s="286">
        <v>0.016</v>
      </c>
      <c r="F433" s="280">
        <v>0.016</v>
      </c>
      <c r="G433" s="287">
        <v>746</v>
      </c>
      <c r="H433" s="279">
        <f t="shared" si="7"/>
        <v>1440</v>
      </c>
      <c r="I433" s="280"/>
      <c r="J433" s="320">
        <v>1</v>
      </c>
      <c r="K433" s="282"/>
      <c r="L433" s="283"/>
      <c r="M433" s="282"/>
    </row>
    <row r="434" spans="1:13" s="49" customFormat="1" ht="12.75" customHeight="1">
      <c r="A434" s="546" t="s">
        <v>716</v>
      </c>
      <c r="B434" s="547"/>
      <c r="C434" s="284" t="s">
        <v>45</v>
      </c>
      <c r="D434" s="285">
        <v>90000</v>
      </c>
      <c r="E434" s="286">
        <v>0.011</v>
      </c>
      <c r="F434" s="280">
        <v>0.011</v>
      </c>
      <c r="G434" s="287">
        <v>749</v>
      </c>
      <c r="H434" s="279">
        <f t="shared" si="7"/>
        <v>989.9999999999999</v>
      </c>
      <c r="I434" s="280"/>
      <c r="J434" s="320">
        <v>1</v>
      </c>
      <c r="K434" s="282"/>
      <c r="L434" s="283"/>
      <c r="M434" s="282"/>
    </row>
    <row r="435" spans="1:13" s="49" customFormat="1" ht="12.75" customHeight="1">
      <c r="A435" s="546" t="s">
        <v>717</v>
      </c>
      <c r="B435" s="547"/>
      <c r="C435" s="284" t="s">
        <v>45</v>
      </c>
      <c r="D435" s="285">
        <v>90000</v>
      </c>
      <c r="E435" s="286">
        <v>0.039</v>
      </c>
      <c r="F435" s="280">
        <v>0.039</v>
      </c>
      <c r="G435" s="287">
        <v>758</v>
      </c>
      <c r="H435" s="279">
        <f t="shared" si="7"/>
        <v>3510</v>
      </c>
      <c r="I435" s="280"/>
      <c r="J435" s="281">
        <v>2</v>
      </c>
      <c r="K435" s="282"/>
      <c r="L435" s="283"/>
      <c r="M435" s="282"/>
    </row>
    <row r="436" spans="1:13" s="49" customFormat="1" ht="12.75" customHeight="1">
      <c r="A436" s="546" t="s">
        <v>718</v>
      </c>
      <c r="B436" s="547"/>
      <c r="C436" s="284" t="s">
        <v>45</v>
      </c>
      <c r="D436" s="285">
        <v>85000</v>
      </c>
      <c r="E436" s="286">
        <v>0.072</v>
      </c>
      <c r="F436" s="280">
        <v>0.072</v>
      </c>
      <c r="G436" s="287">
        <v>245</v>
      </c>
      <c r="H436" s="279">
        <f t="shared" si="7"/>
        <v>6119.999999999999</v>
      </c>
      <c r="I436" s="280"/>
      <c r="J436" s="281">
        <v>1</v>
      </c>
      <c r="K436" s="282"/>
      <c r="L436" s="283"/>
      <c r="M436" s="282"/>
    </row>
    <row r="437" spans="1:13" s="49" customFormat="1" ht="12.75" customHeight="1">
      <c r="A437" s="554" t="s">
        <v>719</v>
      </c>
      <c r="B437" s="555"/>
      <c r="C437" s="321" t="s">
        <v>45</v>
      </c>
      <c r="D437" s="285">
        <v>85000</v>
      </c>
      <c r="E437" s="286">
        <v>0.037</v>
      </c>
      <c r="F437" s="280">
        <v>0.037</v>
      </c>
      <c r="G437" s="287">
        <v>332</v>
      </c>
      <c r="H437" s="279">
        <f t="shared" si="7"/>
        <v>3145</v>
      </c>
      <c r="I437" s="280"/>
      <c r="J437" s="281">
        <v>1</v>
      </c>
      <c r="K437" s="282"/>
      <c r="L437" s="283"/>
      <c r="M437" s="282"/>
    </row>
    <row r="438" spans="1:13" s="49" customFormat="1" ht="12.75" customHeight="1">
      <c r="A438" s="546" t="s">
        <v>720</v>
      </c>
      <c r="B438" s="547"/>
      <c r="C438" s="284" t="s">
        <v>45</v>
      </c>
      <c r="D438" s="285">
        <v>85000</v>
      </c>
      <c r="E438" s="286">
        <v>0.547</v>
      </c>
      <c r="F438" s="280">
        <v>0.547</v>
      </c>
      <c r="G438" s="287">
        <v>241</v>
      </c>
      <c r="H438" s="279">
        <f t="shared" si="7"/>
        <v>46495</v>
      </c>
      <c r="I438" s="280"/>
      <c r="J438" s="281"/>
      <c r="K438" s="282"/>
      <c r="L438" s="283"/>
      <c r="M438" s="282"/>
    </row>
    <row r="439" spans="1:13" s="49" customFormat="1" ht="12.75" customHeight="1">
      <c r="A439" s="546" t="s">
        <v>721</v>
      </c>
      <c r="B439" s="547"/>
      <c r="C439" s="284" t="s">
        <v>45</v>
      </c>
      <c r="D439" s="285">
        <v>85000</v>
      </c>
      <c r="E439" s="286">
        <v>0.691</v>
      </c>
      <c r="F439" s="280">
        <v>0.691</v>
      </c>
      <c r="G439" s="287">
        <v>252</v>
      </c>
      <c r="H439" s="279">
        <f t="shared" si="7"/>
        <v>58734.99999999999</v>
      </c>
      <c r="I439" s="280"/>
      <c r="J439" s="281">
        <v>1</v>
      </c>
      <c r="K439" s="282"/>
      <c r="L439" s="283"/>
      <c r="M439" s="282"/>
    </row>
    <row r="440" spans="1:13" s="49" customFormat="1" ht="12.75" customHeight="1">
      <c r="A440" s="546" t="s">
        <v>722</v>
      </c>
      <c r="B440" s="547"/>
      <c r="C440" s="284" t="s">
        <v>45</v>
      </c>
      <c r="D440" s="285">
        <v>85000</v>
      </c>
      <c r="E440" s="286">
        <v>0.577</v>
      </c>
      <c r="F440" s="280">
        <v>0.577</v>
      </c>
      <c r="G440" s="287">
        <v>261</v>
      </c>
      <c r="H440" s="279">
        <f t="shared" si="7"/>
        <v>49045</v>
      </c>
      <c r="I440" s="280"/>
      <c r="J440" s="281"/>
      <c r="K440" s="282"/>
      <c r="L440" s="283"/>
      <c r="M440" s="282"/>
    </row>
    <row r="441" spans="1:13" ht="12.75" customHeight="1">
      <c r="A441" s="546" t="s">
        <v>723</v>
      </c>
      <c r="B441" s="547"/>
      <c r="C441" s="284" t="s">
        <v>45</v>
      </c>
      <c r="D441" s="285">
        <v>85000</v>
      </c>
      <c r="E441" s="286">
        <v>0.167</v>
      </c>
      <c r="F441" s="280">
        <v>0.167</v>
      </c>
      <c r="G441" s="287">
        <v>261</v>
      </c>
      <c r="H441" s="279">
        <f t="shared" si="7"/>
        <v>14195</v>
      </c>
      <c r="I441" s="280"/>
      <c r="J441" s="281"/>
      <c r="K441" s="282"/>
      <c r="L441" s="283"/>
      <c r="M441" s="282"/>
    </row>
    <row r="442" spans="1:13" ht="12.75" customHeight="1">
      <c r="A442" s="546" t="s">
        <v>724</v>
      </c>
      <c r="B442" s="547"/>
      <c r="C442" s="284" t="s">
        <v>45</v>
      </c>
      <c r="D442" s="285">
        <v>85000</v>
      </c>
      <c r="E442" s="286">
        <v>0.466</v>
      </c>
      <c r="F442" s="280">
        <v>0.466</v>
      </c>
      <c r="G442" s="287">
        <v>1865</v>
      </c>
      <c r="H442" s="279">
        <f t="shared" si="7"/>
        <v>39610</v>
      </c>
      <c r="I442" s="280"/>
      <c r="J442" s="320"/>
      <c r="K442" s="282"/>
      <c r="L442" s="283"/>
      <c r="M442" s="282"/>
    </row>
    <row r="443" spans="1:13" ht="12.75" customHeight="1">
      <c r="A443" s="546" t="s">
        <v>725</v>
      </c>
      <c r="B443" s="547"/>
      <c r="C443" s="284" t="s">
        <v>45</v>
      </c>
      <c r="D443" s="285">
        <v>85000</v>
      </c>
      <c r="E443" s="286">
        <v>0.576</v>
      </c>
      <c r="F443" s="280">
        <v>0.576</v>
      </c>
      <c r="G443" s="287">
        <v>340</v>
      </c>
      <c r="H443" s="279">
        <f t="shared" si="7"/>
        <v>48959.99999999999</v>
      </c>
      <c r="I443" s="280"/>
      <c r="J443" s="320">
        <v>1</v>
      </c>
      <c r="K443" s="282"/>
      <c r="L443" s="283"/>
      <c r="M443" s="282"/>
    </row>
    <row r="444" spans="1:13" ht="12.75" customHeight="1">
      <c r="A444" s="546" t="s">
        <v>726</v>
      </c>
      <c r="B444" s="547"/>
      <c r="C444" s="284" t="s">
        <v>45</v>
      </c>
      <c r="D444" s="285">
        <v>85000</v>
      </c>
      <c r="E444" s="286">
        <v>0.143</v>
      </c>
      <c r="F444" s="280">
        <v>0.143</v>
      </c>
      <c r="G444" s="287">
        <v>242</v>
      </c>
      <c r="H444" s="279">
        <f t="shared" si="7"/>
        <v>12154.999999999998</v>
      </c>
      <c r="I444" s="280"/>
      <c r="J444" s="281">
        <v>1</v>
      </c>
      <c r="K444" s="282">
        <v>14</v>
      </c>
      <c r="L444" s="283"/>
      <c r="M444" s="282"/>
    </row>
    <row r="445" spans="1:13" ht="12.75" customHeight="1">
      <c r="A445" s="546" t="s">
        <v>727</v>
      </c>
      <c r="B445" s="547"/>
      <c r="C445" s="284" t="s">
        <v>45</v>
      </c>
      <c r="D445" s="285">
        <v>85000</v>
      </c>
      <c r="E445" s="286">
        <v>0.215</v>
      </c>
      <c r="F445" s="280">
        <v>0.215</v>
      </c>
      <c r="G445" s="287">
        <v>240</v>
      </c>
      <c r="H445" s="279">
        <f t="shared" si="7"/>
        <v>18275</v>
      </c>
      <c r="I445" s="280"/>
      <c r="J445" s="281">
        <v>1</v>
      </c>
      <c r="K445" s="282"/>
      <c r="L445" s="283"/>
      <c r="M445" s="282"/>
    </row>
    <row r="446" spans="1:13" ht="12.75" customHeight="1">
      <c r="A446" s="546" t="s">
        <v>728</v>
      </c>
      <c r="B446" s="547"/>
      <c r="C446" s="284" t="s">
        <v>45</v>
      </c>
      <c r="D446" s="285">
        <v>85000</v>
      </c>
      <c r="E446" s="286">
        <v>0.088</v>
      </c>
      <c r="F446" s="280">
        <v>0.088</v>
      </c>
      <c r="G446" s="287">
        <v>240</v>
      </c>
      <c r="H446" s="279">
        <f t="shared" si="7"/>
        <v>7480</v>
      </c>
      <c r="I446" s="280"/>
      <c r="J446" s="281">
        <v>2</v>
      </c>
      <c r="K446" s="282"/>
      <c r="L446" s="283"/>
      <c r="M446" s="282"/>
    </row>
    <row r="447" spans="1:13" ht="12.75" customHeight="1">
      <c r="A447" s="546" t="s">
        <v>729</v>
      </c>
      <c r="B447" s="547"/>
      <c r="C447" s="284" t="s">
        <v>45</v>
      </c>
      <c r="D447" s="285">
        <v>85000</v>
      </c>
      <c r="E447" s="286">
        <v>0.731</v>
      </c>
      <c r="F447" s="280">
        <v>0.731</v>
      </c>
      <c r="G447" s="287">
        <v>1864</v>
      </c>
      <c r="H447" s="279">
        <f t="shared" si="7"/>
        <v>62135</v>
      </c>
      <c r="I447" s="280"/>
      <c r="J447" s="281"/>
      <c r="K447" s="282"/>
      <c r="L447" s="283"/>
      <c r="M447" s="282"/>
    </row>
    <row r="448" spans="1:13" ht="12.75" customHeight="1">
      <c r="A448" s="546" t="s">
        <v>730</v>
      </c>
      <c r="B448" s="547"/>
      <c r="C448" s="284" t="s">
        <v>45</v>
      </c>
      <c r="D448" s="285">
        <v>85000</v>
      </c>
      <c r="E448" s="286">
        <v>0.015</v>
      </c>
      <c r="F448" s="280">
        <v>0.015</v>
      </c>
      <c r="G448" s="287">
        <v>265</v>
      </c>
      <c r="H448" s="279">
        <f t="shared" si="7"/>
        <v>1275</v>
      </c>
      <c r="I448" s="280"/>
      <c r="J448" s="281">
        <v>1</v>
      </c>
      <c r="K448" s="282"/>
      <c r="L448" s="283"/>
      <c r="M448" s="282"/>
    </row>
    <row r="449" spans="1:13" ht="12.75" customHeight="1">
      <c r="A449" s="546" t="s">
        <v>731</v>
      </c>
      <c r="B449" s="547"/>
      <c r="C449" s="284" t="s">
        <v>45</v>
      </c>
      <c r="D449" s="285">
        <v>85000</v>
      </c>
      <c r="E449" s="286">
        <v>0.029</v>
      </c>
      <c r="F449" s="280">
        <v>0.029</v>
      </c>
      <c r="G449" s="287">
        <v>332</v>
      </c>
      <c r="H449" s="279">
        <f t="shared" si="7"/>
        <v>2465</v>
      </c>
      <c r="I449" s="280"/>
      <c r="J449" s="281">
        <v>1</v>
      </c>
      <c r="K449" s="282"/>
      <c r="L449" s="283"/>
      <c r="M449" s="282"/>
    </row>
    <row r="450" spans="1:13" ht="12.75" customHeight="1">
      <c r="A450" s="546" t="s">
        <v>732</v>
      </c>
      <c r="B450" s="547"/>
      <c r="C450" s="284" t="s">
        <v>45</v>
      </c>
      <c r="D450" s="285">
        <v>85000</v>
      </c>
      <c r="E450" s="286">
        <v>0.19</v>
      </c>
      <c r="F450" s="280">
        <v>0.19</v>
      </c>
      <c r="G450" s="287">
        <v>368</v>
      </c>
      <c r="H450" s="279">
        <f t="shared" si="7"/>
        <v>16150</v>
      </c>
      <c r="I450" s="280"/>
      <c r="J450" s="281"/>
      <c r="K450" s="282"/>
      <c r="L450" s="283"/>
      <c r="M450" s="282"/>
    </row>
    <row r="451" spans="1:13" s="49" customFormat="1" ht="12.75" customHeight="1">
      <c r="A451" s="552" t="s">
        <v>733</v>
      </c>
      <c r="B451" s="552"/>
      <c r="C451" s="552"/>
      <c r="D451" s="275"/>
      <c r="E451" s="276"/>
      <c r="F451" s="277"/>
      <c r="G451" s="278"/>
      <c r="H451" s="279">
        <f t="shared" si="7"/>
        <v>0</v>
      </c>
      <c r="I451" s="280" t="s">
        <v>734</v>
      </c>
      <c r="J451" s="281">
        <v>1</v>
      </c>
      <c r="K451" s="282" t="s">
        <v>735</v>
      </c>
      <c r="L451" s="283"/>
      <c r="M451" s="282"/>
    </row>
    <row r="452" spans="1:13" s="49" customFormat="1" ht="12.75" customHeight="1">
      <c r="A452" s="291" t="s">
        <v>736</v>
      </c>
      <c r="B452" s="291"/>
      <c r="C452" s="293" t="s">
        <v>45</v>
      </c>
      <c r="D452" s="322"/>
      <c r="E452" s="286">
        <v>0.229</v>
      </c>
      <c r="F452" s="280">
        <v>0.229</v>
      </c>
      <c r="G452" s="287">
        <v>2280</v>
      </c>
      <c r="H452" s="279"/>
      <c r="I452" s="280"/>
      <c r="J452" s="281">
        <v>22</v>
      </c>
      <c r="K452" s="282"/>
      <c r="L452" s="283"/>
      <c r="M452" s="282"/>
    </row>
    <row r="453" spans="1:13" s="49" customFormat="1" ht="12.75" customHeight="1">
      <c r="A453" s="546" t="s">
        <v>737</v>
      </c>
      <c r="B453" s="547"/>
      <c r="C453" s="284" t="s">
        <v>45</v>
      </c>
      <c r="D453" s="285">
        <v>85000</v>
      </c>
      <c r="E453" s="286">
        <v>0.024</v>
      </c>
      <c r="F453" s="280">
        <v>0.024</v>
      </c>
      <c r="G453" s="287">
        <v>855</v>
      </c>
      <c r="H453" s="279">
        <f t="shared" si="7"/>
        <v>2040</v>
      </c>
      <c r="I453" s="280"/>
      <c r="J453" s="281"/>
      <c r="K453" s="282"/>
      <c r="L453" s="283"/>
      <c r="M453" s="282"/>
    </row>
    <row r="454" spans="1:13" s="49" customFormat="1" ht="12.75" customHeight="1">
      <c r="A454" s="546" t="s">
        <v>738</v>
      </c>
      <c r="B454" s="547"/>
      <c r="C454" s="284" t="s">
        <v>45</v>
      </c>
      <c r="D454" s="285">
        <v>85000</v>
      </c>
      <c r="E454" s="286">
        <v>0.081</v>
      </c>
      <c r="F454" s="280"/>
      <c r="G454" s="287" t="s">
        <v>321</v>
      </c>
      <c r="H454" s="279">
        <f t="shared" si="7"/>
        <v>6885</v>
      </c>
      <c r="I454" s="280"/>
      <c r="J454" s="281">
        <v>13</v>
      </c>
      <c r="K454" s="282"/>
      <c r="L454" s="283"/>
      <c r="M454" s="282"/>
    </row>
    <row r="455" spans="1:13" s="49" customFormat="1" ht="12.75" customHeight="1">
      <c r="A455" s="546" t="s">
        <v>739</v>
      </c>
      <c r="B455" s="547"/>
      <c r="C455" s="284" t="s">
        <v>45</v>
      </c>
      <c r="D455" s="285">
        <v>85000</v>
      </c>
      <c r="E455" s="286">
        <v>2.7</v>
      </c>
      <c r="F455" s="280">
        <v>2.7</v>
      </c>
      <c r="G455" s="287">
        <v>1826</v>
      </c>
      <c r="H455" s="279">
        <f t="shared" si="7"/>
        <v>229500.00000000003</v>
      </c>
      <c r="I455" s="280"/>
      <c r="J455" s="281">
        <v>13</v>
      </c>
      <c r="K455" s="282"/>
      <c r="L455" s="283"/>
      <c r="M455" s="282"/>
    </row>
    <row r="456" spans="1:13" s="49" customFormat="1" ht="12.75" customHeight="1">
      <c r="A456" s="546" t="s">
        <v>740</v>
      </c>
      <c r="B456" s="547"/>
      <c r="C456" s="284" t="s">
        <v>45</v>
      </c>
      <c r="D456" s="285">
        <v>85000</v>
      </c>
      <c r="E456" s="286">
        <v>0.66</v>
      </c>
      <c r="F456" s="280">
        <v>0.66</v>
      </c>
      <c r="G456" s="287">
        <v>1827</v>
      </c>
      <c r="H456" s="279">
        <f t="shared" si="7"/>
        <v>56100</v>
      </c>
      <c r="I456" s="280"/>
      <c r="J456" s="281">
        <v>12</v>
      </c>
      <c r="K456" s="282"/>
      <c r="L456" s="283" t="s">
        <v>741</v>
      </c>
      <c r="M456" s="282"/>
    </row>
    <row r="457" spans="1:13" s="49" customFormat="1" ht="12.75" customHeight="1">
      <c r="A457" s="546" t="s">
        <v>742</v>
      </c>
      <c r="B457" s="547"/>
      <c r="C457" s="284" t="s">
        <v>45</v>
      </c>
      <c r="D457" s="285">
        <v>85000</v>
      </c>
      <c r="E457" s="286">
        <v>3.869</v>
      </c>
      <c r="F457" s="280">
        <v>3.869</v>
      </c>
      <c r="G457" s="287">
        <v>1828</v>
      </c>
      <c r="H457" s="279">
        <f t="shared" si="7"/>
        <v>328865</v>
      </c>
      <c r="I457" s="280"/>
      <c r="J457" s="281">
        <v>1</v>
      </c>
      <c r="K457" s="282"/>
      <c r="L457" s="283"/>
      <c r="M457" s="282"/>
    </row>
    <row r="458" spans="1:13" s="49" customFormat="1" ht="12.75" customHeight="1">
      <c r="A458" s="546" t="s">
        <v>743</v>
      </c>
      <c r="B458" s="547"/>
      <c r="C458" s="284" t="s">
        <v>45</v>
      </c>
      <c r="D458" s="285">
        <v>85000</v>
      </c>
      <c r="E458" s="286">
        <v>0.02</v>
      </c>
      <c r="F458" s="280">
        <v>0.02</v>
      </c>
      <c r="G458" s="287">
        <v>856</v>
      </c>
      <c r="H458" s="279">
        <f t="shared" si="7"/>
        <v>1700</v>
      </c>
      <c r="I458" s="280"/>
      <c r="J458" s="281">
        <v>13</v>
      </c>
      <c r="K458" s="282" t="s">
        <v>646</v>
      </c>
      <c r="L458" s="283"/>
      <c r="M458" s="282"/>
    </row>
    <row r="459" spans="1:13" s="49" customFormat="1" ht="12.75" customHeight="1">
      <c r="A459" s="546" t="s">
        <v>744</v>
      </c>
      <c r="B459" s="547"/>
      <c r="C459" s="284" t="s">
        <v>45</v>
      </c>
      <c r="D459" s="285">
        <v>85000</v>
      </c>
      <c r="E459" s="286">
        <v>22.88</v>
      </c>
      <c r="F459" s="280">
        <v>22.88</v>
      </c>
      <c r="G459" s="287">
        <v>1829</v>
      </c>
      <c r="H459" s="279">
        <f t="shared" si="7"/>
        <v>1944800</v>
      </c>
      <c r="I459" s="280"/>
      <c r="J459" s="281">
        <v>13</v>
      </c>
      <c r="K459" s="282"/>
      <c r="L459" s="283"/>
      <c r="M459" s="282"/>
    </row>
    <row r="460" spans="1:13" s="49" customFormat="1" ht="12.75" customHeight="1">
      <c r="A460" s="546" t="s">
        <v>745</v>
      </c>
      <c r="B460" s="547"/>
      <c r="C460" s="284" t="s">
        <v>45</v>
      </c>
      <c r="D460" s="285">
        <v>85000</v>
      </c>
      <c r="E460" s="286">
        <v>0.088</v>
      </c>
      <c r="F460" s="280">
        <v>0.088</v>
      </c>
      <c r="G460" s="287">
        <v>1847</v>
      </c>
      <c r="H460" s="279">
        <f t="shared" si="7"/>
        <v>7480</v>
      </c>
      <c r="I460" s="280"/>
      <c r="J460" s="281">
        <v>13</v>
      </c>
      <c r="K460" s="282"/>
      <c r="L460" s="283"/>
      <c r="M460" s="282"/>
    </row>
    <row r="461" spans="1:13" s="49" customFormat="1" ht="12.75" customHeight="1">
      <c r="A461" s="546" t="s">
        <v>746</v>
      </c>
      <c r="B461" s="547"/>
      <c r="C461" s="284" t="s">
        <v>45</v>
      </c>
      <c r="D461" s="285">
        <v>85000</v>
      </c>
      <c r="E461" s="286">
        <v>1.379</v>
      </c>
      <c r="F461" s="280">
        <v>1.379</v>
      </c>
      <c r="G461" s="287">
        <v>1831</v>
      </c>
      <c r="H461" s="279">
        <f t="shared" si="7"/>
        <v>117215</v>
      </c>
      <c r="I461" s="280"/>
      <c r="J461" s="281" t="s">
        <v>747</v>
      </c>
      <c r="K461" s="282"/>
      <c r="L461" s="283"/>
      <c r="M461" s="282"/>
    </row>
    <row r="462" spans="1:13" s="49" customFormat="1" ht="12.75" customHeight="1">
      <c r="A462" s="546" t="s">
        <v>748</v>
      </c>
      <c r="B462" s="547"/>
      <c r="C462" s="284" t="s">
        <v>45</v>
      </c>
      <c r="D462" s="285">
        <v>85000</v>
      </c>
      <c r="E462" s="286">
        <v>1.036</v>
      </c>
      <c r="F462" s="280">
        <v>1.036</v>
      </c>
      <c r="G462" s="287">
        <v>876</v>
      </c>
      <c r="H462" s="279">
        <f t="shared" si="7"/>
        <v>88060</v>
      </c>
      <c r="I462" s="280"/>
      <c r="J462" s="281">
        <v>14</v>
      </c>
      <c r="K462" s="282"/>
      <c r="L462" s="283"/>
      <c r="M462" s="282"/>
    </row>
    <row r="463" spans="1:13" s="49" customFormat="1" ht="12.75" customHeight="1">
      <c r="A463" s="546" t="s">
        <v>749</v>
      </c>
      <c r="B463" s="547"/>
      <c r="C463" s="284" t="s">
        <v>45</v>
      </c>
      <c r="D463" s="285">
        <v>85000</v>
      </c>
      <c r="E463" s="286">
        <v>2.239</v>
      </c>
      <c r="F463" s="280">
        <v>2.239</v>
      </c>
      <c r="G463" s="287">
        <v>1733</v>
      </c>
      <c r="H463" s="279">
        <f t="shared" si="7"/>
        <v>190315</v>
      </c>
      <c r="I463" s="280"/>
      <c r="J463" s="281">
        <v>6</v>
      </c>
      <c r="K463" s="282"/>
      <c r="L463" s="283"/>
      <c r="M463" s="282"/>
    </row>
    <row r="464" spans="1:13" s="245" customFormat="1" ht="12.75" customHeight="1">
      <c r="A464" s="546" t="s">
        <v>750</v>
      </c>
      <c r="B464" s="547"/>
      <c r="C464" s="284" t="s">
        <v>45</v>
      </c>
      <c r="D464" s="285">
        <v>85000</v>
      </c>
      <c r="E464" s="286">
        <v>0.029</v>
      </c>
      <c r="F464" s="280">
        <v>0.029</v>
      </c>
      <c r="G464" s="287">
        <v>226</v>
      </c>
      <c r="H464" s="279">
        <f t="shared" si="7"/>
        <v>2465</v>
      </c>
      <c r="I464" s="280"/>
      <c r="J464" s="281"/>
      <c r="K464" s="282"/>
      <c r="L464" s="283"/>
      <c r="M464" s="282"/>
    </row>
    <row r="465" spans="1:13" s="49" customFormat="1" ht="12.75" customHeight="1">
      <c r="A465" s="552" t="s">
        <v>751</v>
      </c>
      <c r="B465" s="552"/>
      <c r="C465" s="552"/>
      <c r="D465" s="275"/>
      <c r="E465" s="276"/>
      <c r="F465" s="277"/>
      <c r="G465" s="278"/>
      <c r="H465" s="279"/>
      <c r="I465" s="280"/>
      <c r="J465" s="281">
        <v>1</v>
      </c>
      <c r="K465" s="282"/>
      <c r="L465" s="283"/>
      <c r="M465" s="282"/>
    </row>
    <row r="466" spans="1:13" s="49" customFormat="1" ht="12.75" customHeight="1">
      <c r="A466" s="546" t="s">
        <v>752</v>
      </c>
      <c r="B466" s="547"/>
      <c r="C466" s="284" t="s">
        <v>45</v>
      </c>
      <c r="D466" s="285">
        <v>85000</v>
      </c>
      <c r="E466" s="286">
        <v>0.024</v>
      </c>
      <c r="F466" s="280">
        <v>0.024</v>
      </c>
      <c r="G466" s="287">
        <v>804</v>
      </c>
      <c r="H466" s="279">
        <f t="shared" si="7"/>
        <v>2040</v>
      </c>
      <c r="I466" s="280"/>
      <c r="J466" s="317">
        <v>15</v>
      </c>
      <c r="K466" s="282"/>
      <c r="L466" s="283"/>
      <c r="M466" s="282"/>
    </row>
    <row r="467" spans="1:13" s="49" customFormat="1" ht="12.75" customHeight="1">
      <c r="A467" s="546" t="s">
        <v>753</v>
      </c>
      <c r="B467" s="547"/>
      <c r="C467" s="284" t="s">
        <v>45</v>
      </c>
      <c r="D467" s="285">
        <v>85000</v>
      </c>
      <c r="E467" s="286">
        <v>0.06</v>
      </c>
      <c r="F467" s="280">
        <v>0.06</v>
      </c>
      <c r="G467" s="287">
        <v>1938</v>
      </c>
      <c r="H467" s="279">
        <f t="shared" si="7"/>
        <v>5100</v>
      </c>
      <c r="I467" s="280"/>
      <c r="J467" s="317">
        <v>1</v>
      </c>
      <c r="K467" s="282"/>
      <c r="L467" s="283"/>
      <c r="M467" s="282"/>
    </row>
    <row r="468" spans="1:13" s="49" customFormat="1" ht="14.25" customHeight="1">
      <c r="A468" s="546" t="s">
        <v>754</v>
      </c>
      <c r="B468" s="547"/>
      <c r="C468" s="284" t="s">
        <v>45</v>
      </c>
      <c r="D468" s="285">
        <v>85000</v>
      </c>
      <c r="E468" s="286">
        <v>0.403</v>
      </c>
      <c r="F468" s="280">
        <v>0.402</v>
      </c>
      <c r="G468" s="287">
        <v>815</v>
      </c>
      <c r="H468" s="279">
        <f t="shared" si="7"/>
        <v>34255</v>
      </c>
      <c r="I468" s="280"/>
      <c r="J468" s="317" t="s">
        <v>755</v>
      </c>
      <c r="K468" s="282"/>
      <c r="L468" s="283"/>
      <c r="M468" s="282"/>
    </row>
    <row r="469" spans="1:13" s="49" customFormat="1" ht="14.25" customHeight="1">
      <c r="A469" s="546" t="s">
        <v>756</v>
      </c>
      <c r="B469" s="547"/>
      <c r="C469" s="284" t="s">
        <v>45</v>
      </c>
      <c r="D469" s="285">
        <v>85000</v>
      </c>
      <c r="E469" s="286">
        <v>0.067</v>
      </c>
      <c r="F469" s="280">
        <v>0.067</v>
      </c>
      <c r="G469" s="287">
        <v>803</v>
      </c>
      <c r="H469" s="279">
        <f t="shared" si="7"/>
        <v>5695</v>
      </c>
      <c r="I469" s="280"/>
      <c r="J469" s="317">
        <v>6</v>
      </c>
      <c r="K469" s="282"/>
      <c r="L469" s="283"/>
      <c r="M469" s="282"/>
    </row>
    <row r="470" spans="1:13" s="49" customFormat="1" ht="12.75" customHeight="1">
      <c r="A470" s="546" t="s">
        <v>757</v>
      </c>
      <c r="B470" s="547"/>
      <c r="C470" s="284" t="s">
        <v>45</v>
      </c>
      <c r="D470" s="285">
        <v>85000</v>
      </c>
      <c r="E470" s="286">
        <v>0.06</v>
      </c>
      <c r="F470" s="280">
        <v>0.06</v>
      </c>
      <c r="G470" s="287">
        <v>806</v>
      </c>
      <c r="H470" s="279">
        <f t="shared" si="7"/>
        <v>5100</v>
      </c>
      <c r="I470" s="280"/>
      <c r="J470" s="317">
        <v>1</v>
      </c>
      <c r="K470" s="282"/>
      <c r="L470" s="283"/>
      <c r="M470" s="282"/>
    </row>
    <row r="471" spans="1:13" s="49" customFormat="1" ht="12.75" customHeight="1">
      <c r="A471" s="546" t="s">
        <v>758</v>
      </c>
      <c r="B471" s="547"/>
      <c r="C471" s="284" t="s">
        <v>45</v>
      </c>
      <c r="D471" s="285">
        <v>85000</v>
      </c>
      <c r="E471" s="286">
        <v>0.024</v>
      </c>
      <c r="F471" s="280">
        <v>0.024</v>
      </c>
      <c r="G471" s="287">
        <v>807</v>
      </c>
      <c r="H471" s="279">
        <f t="shared" si="7"/>
        <v>2040</v>
      </c>
      <c r="I471" s="280"/>
      <c r="J471" s="317">
        <v>1</v>
      </c>
      <c r="K471" s="282"/>
      <c r="L471" s="283"/>
      <c r="M471" s="282"/>
    </row>
    <row r="472" spans="1:13" s="49" customFormat="1" ht="12.75" customHeight="1">
      <c r="A472" s="546" t="s">
        <v>759</v>
      </c>
      <c r="B472" s="547"/>
      <c r="C472" s="284" t="s">
        <v>45</v>
      </c>
      <c r="D472" s="285">
        <v>85000</v>
      </c>
      <c r="E472" s="286">
        <v>0.058</v>
      </c>
      <c r="F472" s="280">
        <v>0.058</v>
      </c>
      <c r="G472" s="287">
        <v>810</v>
      </c>
      <c r="H472" s="279">
        <f t="shared" si="7"/>
        <v>4930</v>
      </c>
      <c r="I472" s="280"/>
      <c r="J472" s="281">
        <v>1</v>
      </c>
      <c r="K472" s="282"/>
      <c r="L472" s="283"/>
      <c r="M472" s="282"/>
    </row>
    <row r="473" spans="1:13" s="49" customFormat="1" ht="12.75" customHeight="1">
      <c r="A473" s="546" t="s">
        <v>760</v>
      </c>
      <c r="B473" s="547"/>
      <c r="C473" s="284" t="s">
        <v>45</v>
      </c>
      <c r="D473" s="285">
        <v>85000</v>
      </c>
      <c r="E473" s="286">
        <v>0.182</v>
      </c>
      <c r="F473" s="280">
        <v>0.182</v>
      </c>
      <c r="G473" s="287">
        <v>835</v>
      </c>
      <c r="H473" s="279">
        <f t="shared" si="7"/>
        <v>15470</v>
      </c>
      <c r="I473" s="280"/>
      <c r="J473" s="281">
        <v>1</v>
      </c>
      <c r="K473" s="282"/>
      <c r="L473" s="283"/>
      <c r="M473" s="282"/>
    </row>
    <row r="474" spans="1:13" s="49" customFormat="1" ht="12.75" customHeight="1">
      <c r="A474" s="546" t="s">
        <v>761</v>
      </c>
      <c r="B474" s="547"/>
      <c r="C474" s="284" t="s">
        <v>45</v>
      </c>
      <c r="D474" s="285">
        <v>85000</v>
      </c>
      <c r="E474" s="286">
        <v>0.031</v>
      </c>
      <c r="F474" s="280">
        <v>0.031</v>
      </c>
      <c r="G474" s="287">
        <v>836</v>
      </c>
      <c r="H474" s="279">
        <f t="shared" si="7"/>
        <v>2635</v>
      </c>
      <c r="I474" s="280"/>
      <c r="J474" s="281">
        <v>1</v>
      </c>
      <c r="K474" s="282"/>
      <c r="L474" s="283"/>
      <c r="M474" s="282"/>
    </row>
    <row r="475" spans="1:13" ht="12.75" customHeight="1">
      <c r="A475" s="553" t="s">
        <v>762</v>
      </c>
      <c r="B475" s="547"/>
      <c r="C475" s="293" t="s">
        <v>45</v>
      </c>
      <c r="D475" s="285">
        <v>85000</v>
      </c>
      <c r="E475" s="286">
        <v>0.019</v>
      </c>
      <c r="F475" s="280">
        <v>0.019</v>
      </c>
      <c r="G475" s="287">
        <v>837</v>
      </c>
      <c r="H475" s="279">
        <f t="shared" si="7"/>
        <v>1615</v>
      </c>
      <c r="I475" s="280"/>
      <c r="J475" s="281">
        <v>1</v>
      </c>
      <c r="K475" s="282"/>
      <c r="L475" s="283"/>
      <c r="M475" s="282"/>
    </row>
    <row r="476" spans="1:13" ht="12.75" customHeight="1">
      <c r="A476" s="546" t="s">
        <v>763</v>
      </c>
      <c r="B476" s="547"/>
      <c r="C476" s="284" t="s">
        <v>45</v>
      </c>
      <c r="D476" s="285">
        <v>85000</v>
      </c>
      <c r="E476" s="286">
        <v>0.051</v>
      </c>
      <c r="F476" s="280">
        <v>0.051</v>
      </c>
      <c r="G476" s="287">
        <v>841</v>
      </c>
      <c r="H476" s="279">
        <f t="shared" si="7"/>
        <v>4335</v>
      </c>
      <c r="I476" s="280"/>
      <c r="J476" s="281">
        <v>11</v>
      </c>
      <c r="K476" s="282"/>
      <c r="L476" s="283"/>
      <c r="M476" s="282"/>
    </row>
    <row r="477" spans="1:13" ht="12.75" customHeight="1">
      <c r="A477" s="546" t="s">
        <v>764</v>
      </c>
      <c r="B477" s="547"/>
      <c r="C477" s="284" t="s">
        <v>45</v>
      </c>
      <c r="D477" s="285">
        <v>90000</v>
      </c>
      <c r="E477" s="286">
        <v>16.935</v>
      </c>
      <c r="F477" s="280">
        <v>16.935</v>
      </c>
      <c r="G477" s="287">
        <v>1921</v>
      </c>
      <c r="H477" s="279">
        <f t="shared" si="7"/>
        <v>1524150</v>
      </c>
      <c r="I477" s="280"/>
      <c r="J477" s="281">
        <v>11</v>
      </c>
      <c r="K477" s="282"/>
      <c r="L477" s="283"/>
      <c r="M477" s="282"/>
    </row>
    <row r="478" spans="1:13" ht="12.75" customHeight="1">
      <c r="A478" s="546" t="s">
        <v>765</v>
      </c>
      <c r="B478" s="547"/>
      <c r="C478" s="284" t="s">
        <v>45</v>
      </c>
      <c r="D478" s="285">
        <v>90000</v>
      </c>
      <c r="E478" s="286">
        <v>43.197</v>
      </c>
      <c r="F478" s="280">
        <v>43.197</v>
      </c>
      <c r="G478" s="287">
        <v>1920</v>
      </c>
      <c r="H478" s="279">
        <f t="shared" si="7"/>
        <v>3887730.0000000005</v>
      </c>
      <c r="I478" s="280"/>
      <c r="J478" s="281">
        <v>16</v>
      </c>
      <c r="K478" s="282"/>
      <c r="L478" s="283"/>
      <c r="M478" s="282"/>
    </row>
    <row r="479" spans="1:13" ht="12.75" customHeight="1">
      <c r="A479" s="546" t="s">
        <v>766</v>
      </c>
      <c r="B479" s="547"/>
      <c r="C479" s="302" t="s">
        <v>45</v>
      </c>
      <c r="D479" s="285">
        <v>90000</v>
      </c>
      <c r="E479" s="305">
        <v>0.082</v>
      </c>
      <c r="F479" s="302">
        <v>0.082</v>
      </c>
      <c r="G479" s="323">
        <v>2191</v>
      </c>
      <c r="H479" s="314">
        <f t="shared" si="7"/>
        <v>7380</v>
      </c>
      <c r="I479" s="280"/>
      <c r="J479" s="281">
        <v>25</v>
      </c>
      <c r="K479" s="282"/>
      <c r="L479" s="283"/>
      <c r="M479" s="282"/>
    </row>
    <row r="480" spans="1:13" ht="12.75" customHeight="1">
      <c r="A480" s="283" t="s">
        <v>767</v>
      </c>
      <c r="B480" s="324"/>
      <c r="C480" s="325" t="s">
        <v>45</v>
      </c>
      <c r="D480" s="285">
        <v>90000</v>
      </c>
      <c r="E480" s="326">
        <v>0.174</v>
      </c>
      <c r="F480" s="327">
        <v>0.174</v>
      </c>
      <c r="G480" s="328">
        <v>2224</v>
      </c>
      <c r="H480" s="329">
        <f t="shared" si="7"/>
        <v>15659.999999999998</v>
      </c>
      <c r="I480" s="280"/>
      <c r="J480" s="281">
        <v>25</v>
      </c>
      <c r="K480" s="282"/>
      <c r="L480" s="283"/>
      <c r="M480" s="282"/>
    </row>
    <row r="481" spans="1:13" ht="12.75" customHeight="1">
      <c r="A481" s="283" t="s">
        <v>768</v>
      </c>
      <c r="B481" s="324"/>
      <c r="C481" s="325" t="s">
        <v>45</v>
      </c>
      <c r="D481" s="285">
        <v>90000</v>
      </c>
      <c r="E481" s="326">
        <v>0.221</v>
      </c>
      <c r="F481" s="327">
        <v>0.221</v>
      </c>
      <c r="G481" s="328">
        <v>2225</v>
      </c>
      <c r="H481" s="329">
        <f t="shared" si="7"/>
        <v>19890</v>
      </c>
      <c r="I481" s="280"/>
      <c r="J481" s="281">
        <v>25</v>
      </c>
      <c r="K481" s="282"/>
      <c r="L481" s="283"/>
      <c r="M481" s="282"/>
    </row>
    <row r="482" spans="1:13" ht="12.75" customHeight="1">
      <c r="A482" s="546" t="s">
        <v>769</v>
      </c>
      <c r="B482" s="547"/>
      <c r="C482" s="284" t="s">
        <v>45</v>
      </c>
      <c r="D482" s="285">
        <v>90000</v>
      </c>
      <c r="E482" s="286">
        <v>2.952</v>
      </c>
      <c r="F482" s="280">
        <v>2.952</v>
      </c>
      <c r="G482" s="287">
        <v>1593</v>
      </c>
      <c r="H482" s="279">
        <f t="shared" si="7"/>
        <v>265680</v>
      </c>
      <c r="I482" s="288"/>
      <c r="J482" s="281">
        <v>1</v>
      </c>
      <c r="K482" s="282"/>
      <c r="L482" s="283"/>
      <c r="M482" s="282"/>
    </row>
    <row r="483" spans="1:13" ht="12.75" customHeight="1">
      <c r="A483" s="546" t="s">
        <v>770</v>
      </c>
      <c r="B483" s="547"/>
      <c r="C483" s="284" t="s">
        <v>45</v>
      </c>
      <c r="D483" s="285">
        <v>85000</v>
      </c>
      <c r="E483" s="286">
        <v>0.079</v>
      </c>
      <c r="F483" s="280">
        <v>0.079</v>
      </c>
      <c r="G483" s="287">
        <v>843</v>
      </c>
      <c r="H483" s="279">
        <f t="shared" si="7"/>
        <v>6715</v>
      </c>
      <c r="I483" s="280"/>
      <c r="J483" s="281">
        <v>1</v>
      </c>
      <c r="K483" s="282"/>
      <c r="L483" s="283"/>
      <c r="M483" s="282"/>
    </row>
    <row r="484" spans="1:13" ht="12.75" customHeight="1">
      <c r="A484" s="546" t="s">
        <v>771</v>
      </c>
      <c r="B484" s="547"/>
      <c r="C484" s="284" t="s">
        <v>45</v>
      </c>
      <c r="D484" s="285">
        <v>85000</v>
      </c>
      <c r="E484" s="286">
        <v>0.1</v>
      </c>
      <c r="F484" s="280">
        <v>0.1</v>
      </c>
      <c r="G484" s="287">
        <v>845</v>
      </c>
      <c r="H484" s="279">
        <f aca="true" t="shared" si="8" ref="H484:H554">E484*D484</f>
        <v>8500</v>
      </c>
      <c r="I484" s="280"/>
      <c r="J484" s="281"/>
      <c r="K484" s="282"/>
      <c r="L484" s="283"/>
      <c r="M484" s="282"/>
    </row>
    <row r="485" spans="1:13" ht="12.75" customHeight="1">
      <c r="A485" s="546" t="s">
        <v>772</v>
      </c>
      <c r="B485" s="547"/>
      <c r="C485" s="284" t="s">
        <v>45</v>
      </c>
      <c r="D485" s="285">
        <v>85000</v>
      </c>
      <c r="E485" s="286">
        <v>0.06</v>
      </c>
      <c r="F485" s="280">
        <v>0.06</v>
      </c>
      <c r="G485" s="287" t="s">
        <v>773</v>
      </c>
      <c r="H485" s="279">
        <f t="shared" si="8"/>
        <v>5100</v>
      </c>
      <c r="I485" s="280"/>
      <c r="J485" s="281"/>
      <c r="K485" s="282"/>
      <c r="L485" s="283"/>
      <c r="M485" s="282"/>
    </row>
    <row r="486" spans="1:13" ht="12.75" customHeight="1">
      <c r="A486" s="546" t="s">
        <v>774</v>
      </c>
      <c r="B486" s="547"/>
      <c r="C486" s="284" t="s">
        <v>45</v>
      </c>
      <c r="D486" s="285">
        <v>85000</v>
      </c>
      <c r="E486" s="286">
        <v>0.05</v>
      </c>
      <c r="F486" s="280">
        <v>0.05</v>
      </c>
      <c r="G486" s="287">
        <v>770</v>
      </c>
      <c r="H486" s="279">
        <f t="shared" si="8"/>
        <v>4250</v>
      </c>
      <c r="I486" s="280"/>
      <c r="J486" s="281"/>
      <c r="K486" s="282"/>
      <c r="L486" s="283"/>
      <c r="M486" s="282"/>
    </row>
    <row r="487" spans="1:13" ht="12.75" customHeight="1">
      <c r="A487" s="546" t="s">
        <v>775</v>
      </c>
      <c r="B487" s="547"/>
      <c r="C487" s="284" t="s">
        <v>45</v>
      </c>
      <c r="D487" s="285">
        <v>85000</v>
      </c>
      <c r="E487" s="286">
        <v>0.006</v>
      </c>
      <c r="F487" s="280">
        <v>0.006</v>
      </c>
      <c r="G487" s="287" t="s">
        <v>776</v>
      </c>
      <c r="H487" s="279">
        <f t="shared" si="8"/>
        <v>510</v>
      </c>
      <c r="I487" s="280"/>
      <c r="J487" s="281">
        <v>1</v>
      </c>
      <c r="K487" s="282"/>
      <c r="L487" s="283"/>
      <c r="M487" s="282"/>
    </row>
    <row r="488" spans="1:13" ht="12.75" customHeight="1">
      <c r="A488" s="546" t="s">
        <v>777</v>
      </c>
      <c r="B488" s="547"/>
      <c r="C488" s="302" t="s">
        <v>45</v>
      </c>
      <c r="D488" s="285">
        <v>85000</v>
      </c>
      <c r="E488" s="305">
        <v>0.093</v>
      </c>
      <c r="F488" s="302">
        <v>0.093</v>
      </c>
      <c r="G488" s="323">
        <v>2192</v>
      </c>
      <c r="H488" s="279">
        <f t="shared" si="8"/>
        <v>7905</v>
      </c>
      <c r="I488" s="280"/>
      <c r="J488" s="281">
        <v>25</v>
      </c>
      <c r="K488" s="282" t="s">
        <v>778</v>
      </c>
      <c r="L488" s="283"/>
      <c r="M488" s="282"/>
    </row>
    <row r="489" spans="1:13" ht="12.75" customHeight="1">
      <c r="A489" s="546" t="s">
        <v>779</v>
      </c>
      <c r="B489" s="547"/>
      <c r="C489" s="302" t="s">
        <v>45</v>
      </c>
      <c r="D489" s="285">
        <v>85000</v>
      </c>
      <c r="E489" s="305">
        <v>0.285</v>
      </c>
      <c r="F489" s="302">
        <v>0.285</v>
      </c>
      <c r="G489" s="323">
        <v>2193</v>
      </c>
      <c r="H489" s="279">
        <f t="shared" si="8"/>
        <v>24224.999999999996</v>
      </c>
      <c r="I489" s="280"/>
      <c r="J489" s="281">
        <v>25</v>
      </c>
      <c r="K489" s="282"/>
      <c r="L489" s="283"/>
      <c r="M489" s="282"/>
    </row>
    <row r="490" spans="1:13" ht="12.75" customHeight="1">
      <c r="A490" s="546" t="s">
        <v>780</v>
      </c>
      <c r="B490" s="547"/>
      <c r="C490" s="302" t="s">
        <v>45</v>
      </c>
      <c r="D490" s="285">
        <v>85000</v>
      </c>
      <c r="E490" s="305">
        <v>1.394</v>
      </c>
      <c r="F490" s="302">
        <v>1.394</v>
      </c>
      <c r="G490" s="323">
        <v>2194</v>
      </c>
      <c r="H490" s="279">
        <f t="shared" si="8"/>
        <v>118489.99999999999</v>
      </c>
      <c r="I490" s="280"/>
      <c r="J490" s="281">
        <v>25</v>
      </c>
      <c r="K490" s="282"/>
      <c r="L490" s="283"/>
      <c r="M490" s="282"/>
    </row>
    <row r="491" spans="1:14" ht="12.75" customHeight="1">
      <c r="A491" s="546" t="s">
        <v>781</v>
      </c>
      <c r="B491" s="547"/>
      <c r="C491" s="284" t="s">
        <v>45</v>
      </c>
      <c r="D491" s="285">
        <v>85000</v>
      </c>
      <c r="E491" s="286">
        <v>0.084</v>
      </c>
      <c r="F491" s="280">
        <v>0.084</v>
      </c>
      <c r="G491" s="287">
        <v>219</v>
      </c>
      <c r="H491" s="279">
        <f t="shared" si="8"/>
        <v>7140</v>
      </c>
      <c r="I491" s="280"/>
      <c r="J491" s="281">
        <v>2</v>
      </c>
      <c r="K491" s="282" t="s">
        <v>782</v>
      </c>
      <c r="L491" s="283"/>
      <c r="M491" s="282"/>
      <c r="N491" s="49"/>
    </row>
    <row r="492" spans="1:13" ht="12.75" customHeight="1">
      <c r="A492" s="546" t="s">
        <v>783</v>
      </c>
      <c r="B492" s="547"/>
      <c r="C492" s="284" t="s">
        <v>45</v>
      </c>
      <c r="D492" s="285">
        <v>85000</v>
      </c>
      <c r="E492" s="286">
        <v>0.093</v>
      </c>
      <c r="F492" s="280">
        <v>0.093</v>
      </c>
      <c r="G492" s="287">
        <v>220</v>
      </c>
      <c r="H492" s="279">
        <f t="shared" si="8"/>
        <v>7905</v>
      </c>
      <c r="I492" s="280"/>
      <c r="J492" s="281"/>
      <c r="K492" s="282"/>
      <c r="L492" s="283"/>
      <c r="M492" s="282"/>
    </row>
    <row r="493" spans="1:13" ht="12.75" customHeight="1">
      <c r="A493" s="546" t="s">
        <v>784</v>
      </c>
      <c r="B493" s="547"/>
      <c r="C493" s="284" t="s">
        <v>45</v>
      </c>
      <c r="D493" s="285">
        <v>85000</v>
      </c>
      <c r="E493" s="286">
        <v>0.173</v>
      </c>
      <c r="F493" s="280">
        <v>0.173</v>
      </c>
      <c r="G493" s="287">
        <v>221</v>
      </c>
      <c r="H493" s="279">
        <f t="shared" si="8"/>
        <v>14704.999999999998</v>
      </c>
      <c r="I493" s="280"/>
      <c r="J493" s="281"/>
      <c r="K493" s="282"/>
      <c r="L493" s="283"/>
      <c r="M493" s="282"/>
    </row>
    <row r="494" spans="1:13" ht="12.75" customHeight="1">
      <c r="A494" s="546" t="s">
        <v>785</v>
      </c>
      <c r="B494" s="547"/>
      <c r="C494" s="284" t="s">
        <v>45</v>
      </c>
      <c r="D494" s="285">
        <v>85000</v>
      </c>
      <c r="E494" s="286">
        <v>0.062</v>
      </c>
      <c r="F494" s="280">
        <v>0.062</v>
      </c>
      <c r="G494" s="287">
        <v>233</v>
      </c>
      <c r="H494" s="279">
        <f t="shared" si="8"/>
        <v>5270</v>
      </c>
      <c r="I494" s="280"/>
      <c r="J494" s="281">
        <v>9</v>
      </c>
      <c r="K494" s="282"/>
      <c r="L494" s="283"/>
      <c r="M494" s="282"/>
    </row>
    <row r="495" spans="1:13" s="206" customFormat="1" ht="12.75" customHeight="1">
      <c r="A495" s="546" t="s">
        <v>786</v>
      </c>
      <c r="B495" s="547"/>
      <c r="C495" s="284" t="s">
        <v>45</v>
      </c>
      <c r="D495" s="285">
        <v>85000</v>
      </c>
      <c r="E495" s="286">
        <v>0.148</v>
      </c>
      <c r="F495" s="280">
        <v>0.148</v>
      </c>
      <c r="G495" s="287">
        <v>324</v>
      </c>
      <c r="H495" s="279">
        <f t="shared" si="8"/>
        <v>12580</v>
      </c>
      <c r="I495" s="280"/>
      <c r="J495" s="281"/>
      <c r="K495" s="282"/>
      <c r="L495" s="283"/>
      <c r="M495" s="282"/>
    </row>
    <row r="496" spans="1:13" s="206" customFormat="1" ht="12.75" customHeight="1">
      <c r="A496" s="546" t="s">
        <v>787</v>
      </c>
      <c r="B496" s="547"/>
      <c r="C496" s="284" t="s">
        <v>45</v>
      </c>
      <c r="D496" s="285">
        <v>85000</v>
      </c>
      <c r="E496" s="286">
        <v>0.27</v>
      </c>
      <c r="F496" s="280">
        <v>0.27</v>
      </c>
      <c r="G496" s="287">
        <v>324</v>
      </c>
      <c r="H496" s="279">
        <f t="shared" si="8"/>
        <v>22950</v>
      </c>
      <c r="I496" s="280"/>
      <c r="J496" s="281"/>
      <c r="K496" s="282"/>
      <c r="L496" s="283"/>
      <c r="M496" s="282"/>
    </row>
    <row r="497" spans="1:13" s="49" customFormat="1" ht="12.75" customHeight="1">
      <c r="A497" s="546" t="s">
        <v>788</v>
      </c>
      <c r="B497" s="547"/>
      <c r="C497" s="284" t="s">
        <v>45</v>
      </c>
      <c r="D497" s="285">
        <v>85000</v>
      </c>
      <c r="E497" s="286">
        <v>0.016</v>
      </c>
      <c r="F497" s="280">
        <v>0.016</v>
      </c>
      <c r="G497" s="287">
        <v>328</v>
      </c>
      <c r="H497" s="279">
        <f t="shared" si="8"/>
        <v>1360</v>
      </c>
      <c r="I497" s="280"/>
      <c r="J497" s="281"/>
      <c r="K497" s="282"/>
      <c r="L497" s="283"/>
      <c r="M497" s="282"/>
    </row>
    <row r="498" spans="1:13" s="49" customFormat="1" ht="12.75" customHeight="1">
      <c r="A498" s="546" t="s">
        <v>789</v>
      </c>
      <c r="B498" s="547"/>
      <c r="C498" s="284" t="s">
        <v>45</v>
      </c>
      <c r="D498" s="285">
        <v>85000</v>
      </c>
      <c r="E498" s="286">
        <v>0.061</v>
      </c>
      <c r="F498" s="280">
        <v>0.061</v>
      </c>
      <c r="G498" s="287">
        <v>328</v>
      </c>
      <c r="H498" s="279">
        <f t="shared" si="8"/>
        <v>5185</v>
      </c>
      <c r="I498" s="280"/>
      <c r="J498" s="281" t="s">
        <v>790</v>
      </c>
      <c r="K498" s="282"/>
      <c r="L498" s="283"/>
      <c r="M498" s="282"/>
    </row>
    <row r="499" spans="1:13" s="49" customFormat="1" ht="12.75" customHeight="1">
      <c r="A499" s="546" t="s">
        <v>791</v>
      </c>
      <c r="B499" s="547"/>
      <c r="C499" s="284" t="s">
        <v>45</v>
      </c>
      <c r="D499" s="285">
        <v>85000</v>
      </c>
      <c r="E499" s="286">
        <v>0.056</v>
      </c>
      <c r="F499" s="280">
        <v>0.056</v>
      </c>
      <c r="G499" s="287">
        <v>328</v>
      </c>
      <c r="H499" s="279">
        <f t="shared" si="8"/>
        <v>4760</v>
      </c>
      <c r="I499" s="280"/>
      <c r="J499" s="281">
        <v>1</v>
      </c>
      <c r="K499" s="282"/>
      <c r="L499" s="283"/>
      <c r="M499" s="282"/>
    </row>
    <row r="500" spans="1:13" s="49" customFormat="1" ht="12.75" customHeight="1">
      <c r="A500" s="546" t="s">
        <v>792</v>
      </c>
      <c r="B500" s="547"/>
      <c r="C500" s="284" t="s">
        <v>45</v>
      </c>
      <c r="D500" s="285">
        <v>85000</v>
      </c>
      <c r="E500" s="286">
        <v>0.043</v>
      </c>
      <c r="F500" s="280">
        <v>0.043</v>
      </c>
      <c r="G500" s="287">
        <v>344</v>
      </c>
      <c r="H500" s="279">
        <f t="shared" si="8"/>
        <v>3654.9999999999995</v>
      </c>
      <c r="I500" s="280"/>
      <c r="J500" s="281">
        <v>1</v>
      </c>
      <c r="K500" s="282"/>
      <c r="L500" s="283"/>
      <c r="M500" s="282"/>
    </row>
    <row r="501" spans="1:13" s="49" customFormat="1" ht="12.75" customHeight="1">
      <c r="A501" s="546" t="s">
        <v>793</v>
      </c>
      <c r="B501" s="547"/>
      <c r="C501" s="284" t="s">
        <v>45</v>
      </c>
      <c r="D501" s="285">
        <v>85000</v>
      </c>
      <c r="E501" s="286">
        <v>0.082</v>
      </c>
      <c r="F501" s="280">
        <v>0.082</v>
      </c>
      <c r="G501" s="287" t="s">
        <v>794</v>
      </c>
      <c r="H501" s="279">
        <f t="shared" si="8"/>
        <v>6970</v>
      </c>
      <c r="I501" s="280"/>
      <c r="J501" s="281">
        <v>1</v>
      </c>
      <c r="K501" s="282"/>
      <c r="L501" s="283"/>
      <c r="M501" s="282"/>
    </row>
    <row r="502" spans="1:13" s="49" customFormat="1" ht="12.75" customHeight="1">
      <c r="A502" s="546" t="s">
        <v>795</v>
      </c>
      <c r="B502" s="547"/>
      <c r="C502" s="284" t="s">
        <v>45</v>
      </c>
      <c r="D502" s="285">
        <v>85000</v>
      </c>
      <c r="E502" s="286">
        <v>0.034</v>
      </c>
      <c r="F502" s="280">
        <v>0.034</v>
      </c>
      <c r="G502" s="287" t="s">
        <v>796</v>
      </c>
      <c r="H502" s="279">
        <f t="shared" si="8"/>
        <v>2890</v>
      </c>
      <c r="I502" s="280"/>
      <c r="J502" s="281"/>
      <c r="K502" s="282"/>
      <c r="L502" s="283"/>
      <c r="M502" s="282"/>
    </row>
    <row r="503" spans="1:13" s="49" customFormat="1" ht="12.75" customHeight="1">
      <c r="A503" s="546" t="s">
        <v>797</v>
      </c>
      <c r="B503" s="547"/>
      <c r="C503" s="284" t="s">
        <v>45</v>
      </c>
      <c r="D503" s="285">
        <v>85000</v>
      </c>
      <c r="E503" s="286">
        <v>0.038</v>
      </c>
      <c r="F503" s="280">
        <v>0.038</v>
      </c>
      <c r="G503" s="287" t="s">
        <v>796</v>
      </c>
      <c r="H503" s="279">
        <f t="shared" si="8"/>
        <v>3230</v>
      </c>
      <c r="I503" s="280"/>
      <c r="J503" s="281"/>
      <c r="K503" s="282"/>
      <c r="L503" s="283"/>
      <c r="M503" s="282"/>
    </row>
    <row r="504" spans="1:13" s="49" customFormat="1" ht="12.75" customHeight="1">
      <c r="A504" s="546" t="s">
        <v>798</v>
      </c>
      <c r="B504" s="547"/>
      <c r="C504" s="284" t="s">
        <v>45</v>
      </c>
      <c r="D504" s="309">
        <v>95000</v>
      </c>
      <c r="E504" s="318">
        <v>0.176</v>
      </c>
      <c r="F504" s="318">
        <v>0.176</v>
      </c>
      <c r="G504" s="287">
        <v>2150</v>
      </c>
      <c r="H504" s="279">
        <f t="shared" si="8"/>
        <v>16720</v>
      </c>
      <c r="I504" s="299"/>
      <c r="J504" s="300">
        <v>24</v>
      </c>
      <c r="K504" s="282"/>
      <c r="L504" s="283"/>
      <c r="M504" s="282"/>
    </row>
    <row r="505" spans="1:13" s="49" customFormat="1" ht="12.75" customHeight="1">
      <c r="A505" s="546" t="s">
        <v>799</v>
      </c>
      <c r="B505" s="547"/>
      <c r="C505" s="284" t="s">
        <v>45</v>
      </c>
      <c r="D505" s="285">
        <v>85000</v>
      </c>
      <c r="E505" s="286">
        <v>0.404</v>
      </c>
      <c r="F505" s="280">
        <v>0.404</v>
      </c>
      <c r="G505" s="287">
        <v>235</v>
      </c>
      <c r="H505" s="279">
        <f t="shared" si="8"/>
        <v>34340</v>
      </c>
      <c r="I505" s="280"/>
      <c r="J505" s="281">
        <v>1</v>
      </c>
      <c r="K505" s="282"/>
      <c r="L505" s="283"/>
      <c r="M505" s="282"/>
    </row>
    <row r="506" spans="1:13" ht="12.75" customHeight="1">
      <c r="A506" s="546" t="s">
        <v>800</v>
      </c>
      <c r="B506" s="547"/>
      <c r="C506" s="284" t="s">
        <v>45</v>
      </c>
      <c r="D506" s="285">
        <v>85000</v>
      </c>
      <c r="E506" s="286">
        <v>0.222</v>
      </c>
      <c r="F506" s="280">
        <v>0.222</v>
      </c>
      <c r="G506" s="287">
        <v>235</v>
      </c>
      <c r="H506" s="279">
        <f t="shared" si="8"/>
        <v>18870</v>
      </c>
      <c r="I506" s="280"/>
      <c r="J506" s="281"/>
      <c r="K506" s="282"/>
      <c r="L506" s="283"/>
      <c r="M506" s="282"/>
    </row>
    <row r="507" spans="1:13" ht="12.75" customHeight="1">
      <c r="A507" s="546" t="s">
        <v>801</v>
      </c>
      <c r="B507" s="547"/>
      <c r="C507" s="284" t="s">
        <v>45</v>
      </c>
      <c r="D507" s="285">
        <v>85000</v>
      </c>
      <c r="E507" s="286">
        <v>0.041</v>
      </c>
      <c r="F507" s="280">
        <v>0.041</v>
      </c>
      <c r="G507" s="287">
        <v>234</v>
      </c>
      <c r="H507" s="279">
        <f t="shared" si="8"/>
        <v>3485</v>
      </c>
      <c r="I507" s="280"/>
      <c r="J507" s="281">
        <v>13</v>
      </c>
      <c r="K507" s="282"/>
      <c r="L507" s="283"/>
      <c r="M507" s="282"/>
    </row>
    <row r="508" spans="1:13" ht="12.75" customHeight="1">
      <c r="A508" s="546" t="s">
        <v>802</v>
      </c>
      <c r="B508" s="547"/>
      <c r="C508" s="284" t="s">
        <v>45</v>
      </c>
      <c r="D508" s="285">
        <v>85000</v>
      </c>
      <c r="E508" s="286">
        <v>0.13</v>
      </c>
      <c r="F508" s="280">
        <v>0.13</v>
      </c>
      <c r="G508" s="287">
        <v>254</v>
      </c>
      <c r="H508" s="279">
        <f t="shared" si="8"/>
        <v>11050</v>
      </c>
      <c r="I508" s="280"/>
      <c r="J508" s="281">
        <v>4</v>
      </c>
      <c r="K508" s="282"/>
      <c r="L508" s="283"/>
      <c r="M508" s="282"/>
    </row>
    <row r="509" spans="1:13" s="49" customFormat="1" ht="12.75" customHeight="1">
      <c r="A509" s="546" t="s">
        <v>803</v>
      </c>
      <c r="B509" s="547"/>
      <c r="C509" s="284" t="s">
        <v>45</v>
      </c>
      <c r="D509" s="285">
        <v>85000</v>
      </c>
      <c r="E509" s="286">
        <v>0.056</v>
      </c>
      <c r="F509" s="280">
        <v>0.056</v>
      </c>
      <c r="G509" s="287">
        <v>253</v>
      </c>
      <c r="H509" s="279">
        <f t="shared" si="8"/>
        <v>4760</v>
      </c>
      <c r="I509" s="280"/>
      <c r="J509" s="281">
        <v>1</v>
      </c>
      <c r="K509" s="282"/>
      <c r="L509" s="283"/>
      <c r="M509" s="282"/>
    </row>
    <row r="510" spans="1:13" s="49" customFormat="1" ht="13.5" customHeight="1">
      <c r="A510" s="330" t="s">
        <v>804</v>
      </c>
      <c r="B510" s="299"/>
      <c r="C510" s="284" t="s">
        <v>45</v>
      </c>
      <c r="D510" s="309">
        <v>95000</v>
      </c>
      <c r="E510" s="318">
        <v>0.911</v>
      </c>
      <c r="F510" s="318">
        <v>0.911</v>
      </c>
      <c r="G510" s="331">
        <v>2178</v>
      </c>
      <c r="H510" s="279">
        <f t="shared" si="8"/>
        <v>86545</v>
      </c>
      <c r="I510" s="332" t="s">
        <v>97</v>
      </c>
      <c r="J510" s="300">
        <v>24</v>
      </c>
      <c r="K510" s="282"/>
      <c r="L510" s="283"/>
      <c r="M510" s="282"/>
    </row>
    <row r="511" spans="1:13" s="49" customFormat="1" ht="12.75" customHeight="1">
      <c r="A511" s="546" t="s">
        <v>805</v>
      </c>
      <c r="B511" s="547"/>
      <c r="C511" s="284" t="s">
        <v>45</v>
      </c>
      <c r="D511" s="285">
        <v>85000</v>
      </c>
      <c r="E511" s="286">
        <v>0.07</v>
      </c>
      <c r="F511" s="280">
        <v>0.07</v>
      </c>
      <c r="G511" s="287">
        <v>327</v>
      </c>
      <c r="H511" s="279">
        <f t="shared" si="8"/>
        <v>5950.000000000001</v>
      </c>
      <c r="I511" s="280"/>
      <c r="J511" s="281">
        <v>1</v>
      </c>
      <c r="K511" s="282"/>
      <c r="L511" s="283"/>
      <c r="M511" s="282"/>
    </row>
    <row r="512" spans="1:13" s="49" customFormat="1" ht="12.75" customHeight="1">
      <c r="A512" s="546" t="s">
        <v>806</v>
      </c>
      <c r="B512" s="547"/>
      <c r="C512" s="284" t="s">
        <v>45</v>
      </c>
      <c r="D512" s="285">
        <v>85000</v>
      </c>
      <c r="E512" s="286">
        <v>0.022</v>
      </c>
      <c r="F512" s="280">
        <v>0.022</v>
      </c>
      <c r="G512" s="287">
        <v>341</v>
      </c>
      <c r="H512" s="279">
        <f t="shared" si="8"/>
        <v>1870</v>
      </c>
      <c r="I512" s="280"/>
      <c r="J512" s="281">
        <v>6</v>
      </c>
      <c r="K512" s="282"/>
      <c r="L512" s="283"/>
      <c r="M512" s="282"/>
    </row>
    <row r="513" spans="1:13" s="49" customFormat="1" ht="13.5" customHeight="1">
      <c r="A513" s="546" t="s">
        <v>807</v>
      </c>
      <c r="B513" s="547"/>
      <c r="C513" s="284" t="s">
        <v>45</v>
      </c>
      <c r="D513" s="309">
        <v>95000</v>
      </c>
      <c r="E513" s="333">
        <v>2.795</v>
      </c>
      <c r="F513" s="333">
        <v>2.795</v>
      </c>
      <c r="G513" s="331">
        <v>2153</v>
      </c>
      <c r="H513" s="279">
        <f t="shared" si="8"/>
        <v>265525</v>
      </c>
      <c r="I513" s="299"/>
      <c r="J513" s="300">
        <v>24</v>
      </c>
      <c r="K513" s="282"/>
      <c r="L513" s="283"/>
      <c r="M513" s="282"/>
    </row>
    <row r="514" spans="1:13" s="49" customFormat="1" ht="12.75" customHeight="1">
      <c r="A514" s="546" t="s">
        <v>808</v>
      </c>
      <c r="B514" s="547"/>
      <c r="C514" s="284" t="s">
        <v>45</v>
      </c>
      <c r="D514" s="285">
        <v>85000</v>
      </c>
      <c r="E514" s="286">
        <v>0.067</v>
      </c>
      <c r="F514" s="280">
        <v>0.067</v>
      </c>
      <c r="G514" s="287">
        <v>341</v>
      </c>
      <c r="H514" s="279">
        <f t="shared" si="8"/>
        <v>5695</v>
      </c>
      <c r="I514" s="334"/>
      <c r="J514" s="281">
        <v>1</v>
      </c>
      <c r="K514" s="282"/>
      <c r="L514" s="283"/>
      <c r="M514" s="282"/>
    </row>
    <row r="515" spans="1:13" s="49" customFormat="1" ht="12.75" customHeight="1">
      <c r="A515" s="552" t="s">
        <v>809</v>
      </c>
      <c r="B515" s="552"/>
      <c r="C515" s="552"/>
      <c r="D515" s="275"/>
      <c r="E515" s="276"/>
      <c r="F515" s="277"/>
      <c r="G515" s="278"/>
      <c r="H515" s="279"/>
      <c r="I515" s="280"/>
      <c r="J515" s="281">
        <v>1</v>
      </c>
      <c r="K515" s="282"/>
      <c r="L515" s="283"/>
      <c r="M515" s="282"/>
    </row>
    <row r="516" spans="1:13" s="49" customFormat="1" ht="12.75" customHeight="1">
      <c r="A516" s="546" t="s">
        <v>810</v>
      </c>
      <c r="B516" s="547"/>
      <c r="C516" s="284" t="s">
        <v>45</v>
      </c>
      <c r="D516" s="285">
        <v>85000</v>
      </c>
      <c r="E516" s="286">
        <v>0.15</v>
      </c>
      <c r="F516" s="280">
        <v>0.15</v>
      </c>
      <c r="G516" s="287">
        <v>1842</v>
      </c>
      <c r="H516" s="279">
        <f t="shared" si="8"/>
        <v>12750</v>
      </c>
      <c r="I516" s="280"/>
      <c r="J516" s="281">
        <v>1</v>
      </c>
      <c r="K516" s="282"/>
      <c r="L516" s="283"/>
      <c r="M516" s="282"/>
    </row>
    <row r="517" spans="1:13" s="49" customFormat="1" ht="12.75" customHeight="1">
      <c r="A517" s="546" t="s">
        <v>811</v>
      </c>
      <c r="B517" s="547"/>
      <c r="C517" s="284" t="s">
        <v>45</v>
      </c>
      <c r="D517" s="285">
        <v>85000</v>
      </c>
      <c r="E517" s="286">
        <v>0.145</v>
      </c>
      <c r="F517" s="280">
        <v>0.145</v>
      </c>
      <c r="G517" s="287">
        <v>900</v>
      </c>
      <c r="H517" s="279">
        <f t="shared" si="8"/>
        <v>12325</v>
      </c>
      <c r="I517" s="280"/>
      <c r="J517" s="281">
        <v>6</v>
      </c>
      <c r="K517" s="282"/>
      <c r="L517" s="283"/>
      <c r="M517" s="282"/>
    </row>
    <row r="518" spans="1:13" s="49" customFormat="1" ht="12.75" customHeight="1">
      <c r="A518" s="546" t="s">
        <v>812</v>
      </c>
      <c r="B518" s="547"/>
      <c r="C518" s="284" t="s">
        <v>45</v>
      </c>
      <c r="D518" s="285">
        <v>85000</v>
      </c>
      <c r="E518" s="286">
        <v>0.021</v>
      </c>
      <c r="F518" s="280">
        <v>0.021</v>
      </c>
      <c r="G518" s="287" t="s">
        <v>813</v>
      </c>
      <c r="H518" s="279">
        <f t="shared" si="8"/>
        <v>1785</v>
      </c>
      <c r="I518" s="280"/>
      <c r="J518" s="281">
        <v>1</v>
      </c>
      <c r="K518" s="282"/>
      <c r="L518" s="283"/>
      <c r="M518" s="282"/>
    </row>
    <row r="519" spans="1:13" s="49" customFormat="1" ht="12.75" customHeight="1">
      <c r="A519" s="546" t="s">
        <v>814</v>
      </c>
      <c r="B519" s="547"/>
      <c r="C519" s="284" t="s">
        <v>45</v>
      </c>
      <c r="D519" s="285">
        <v>85000</v>
      </c>
      <c r="E519" s="286">
        <v>0.011</v>
      </c>
      <c r="F519" s="280">
        <v>0.011</v>
      </c>
      <c r="G519" s="287">
        <v>901</v>
      </c>
      <c r="H519" s="279">
        <f t="shared" si="8"/>
        <v>935</v>
      </c>
      <c r="I519" s="280"/>
      <c r="J519" s="281">
        <v>1</v>
      </c>
      <c r="K519" s="282"/>
      <c r="L519" s="283"/>
      <c r="M519" s="282"/>
    </row>
    <row r="520" spans="1:13" s="49" customFormat="1" ht="12.75" customHeight="1">
      <c r="A520" s="546" t="s">
        <v>815</v>
      </c>
      <c r="B520" s="547"/>
      <c r="C520" s="284" t="s">
        <v>45</v>
      </c>
      <c r="D520" s="285">
        <v>85000</v>
      </c>
      <c r="E520" s="286">
        <v>0.03</v>
      </c>
      <c r="F520" s="280">
        <v>0.03</v>
      </c>
      <c r="G520" s="287">
        <v>902</v>
      </c>
      <c r="H520" s="279">
        <f t="shared" si="8"/>
        <v>2550</v>
      </c>
      <c r="I520" s="280"/>
      <c r="J520" s="281">
        <v>1</v>
      </c>
      <c r="K520" s="282"/>
      <c r="L520" s="283"/>
      <c r="M520" s="282"/>
    </row>
    <row r="521" spans="1:13" s="49" customFormat="1" ht="12.75" customHeight="1">
      <c r="A521" s="546" t="s">
        <v>816</v>
      </c>
      <c r="B521" s="547"/>
      <c r="C521" s="284" t="s">
        <v>45</v>
      </c>
      <c r="D521" s="285">
        <v>85000</v>
      </c>
      <c r="E521" s="286">
        <v>0.016</v>
      </c>
      <c r="F521" s="280">
        <v>0.016</v>
      </c>
      <c r="G521" s="287">
        <v>902</v>
      </c>
      <c r="H521" s="279">
        <f t="shared" si="8"/>
        <v>1360</v>
      </c>
      <c r="I521" s="280"/>
      <c r="J521" s="281"/>
      <c r="K521" s="282"/>
      <c r="L521" s="283"/>
      <c r="M521" s="282"/>
    </row>
    <row r="522" spans="1:13" ht="12.75" customHeight="1">
      <c r="A522" s="546" t="s">
        <v>817</v>
      </c>
      <c r="B522" s="547"/>
      <c r="C522" s="284" t="s">
        <v>45</v>
      </c>
      <c r="D522" s="285">
        <v>85000</v>
      </c>
      <c r="E522" s="286">
        <v>0.185</v>
      </c>
      <c r="F522" s="280">
        <v>0.185</v>
      </c>
      <c r="G522" s="287">
        <v>903</v>
      </c>
      <c r="H522" s="279">
        <f t="shared" si="8"/>
        <v>15725</v>
      </c>
      <c r="I522" s="280"/>
      <c r="J522" s="281"/>
      <c r="K522" s="282"/>
      <c r="L522" s="283"/>
      <c r="M522" s="282"/>
    </row>
    <row r="523" spans="1:13" s="206" customFormat="1" ht="12.75" customHeight="1">
      <c r="A523" s="546" t="s">
        <v>818</v>
      </c>
      <c r="B523" s="547"/>
      <c r="C523" s="284" t="s">
        <v>45</v>
      </c>
      <c r="D523" s="285">
        <v>85000</v>
      </c>
      <c r="E523" s="286">
        <v>0.015</v>
      </c>
      <c r="F523" s="280">
        <v>0.015</v>
      </c>
      <c r="G523" s="287">
        <v>904</v>
      </c>
      <c r="H523" s="279">
        <f t="shared" si="8"/>
        <v>1275</v>
      </c>
      <c r="I523" s="280"/>
      <c r="J523" s="281">
        <v>1</v>
      </c>
      <c r="K523" s="282"/>
      <c r="L523" s="283"/>
      <c r="M523" s="282"/>
    </row>
    <row r="524" spans="1:13" s="206" customFormat="1" ht="12.75" customHeight="1">
      <c r="A524" s="546" t="s">
        <v>819</v>
      </c>
      <c r="B524" s="547"/>
      <c r="C524" s="284" t="s">
        <v>45</v>
      </c>
      <c r="D524" s="285">
        <v>85000</v>
      </c>
      <c r="E524" s="286">
        <v>0.021</v>
      </c>
      <c r="F524" s="280">
        <v>0.021</v>
      </c>
      <c r="G524" s="287">
        <v>908</v>
      </c>
      <c r="H524" s="279">
        <f t="shared" si="8"/>
        <v>1785</v>
      </c>
      <c r="I524" s="280"/>
      <c r="J524" s="281">
        <v>15</v>
      </c>
      <c r="K524" s="282"/>
      <c r="L524" s="283"/>
      <c r="M524" s="282"/>
    </row>
    <row r="525" spans="1:13" s="206" customFormat="1" ht="12.75" customHeight="1">
      <c r="A525" s="546" t="s">
        <v>820</v>
      </c>
      <c r="B525" s="547"/>
      <c r="C525" s="284" t="s">
        <v>45</v>
      </c>
      <c r="D525" s="285">
        <v>85000</v>
      </c>
      <c r="E525" s="286">
        <v>0.115</v>
      </c>
      <c r="F525" s="280">
        <v>0.115</v>
      </c>
      <c r="G525" s="287">
        <v>910</v>
      </c>
      <c r="H525" s="279">
        <f t="shared" si="8"/>
        <v>9775</v>
      </c>
      <c r="I525" s="280"/>
      <c r="J525" s="281">
        <v>15</v>
      </c>
      <c r="K525" s="282"/>
      <c r="L525" s="283"/>
      <c r="M525" s="282"/>
    </row>
    <row r="526" spans="1:13" s="206" customFormat="1" ht="12.75" customHeight="1">
      <c r="A526" s="546" t="s">
        <v>821</v>
      </c>
      <c r="B526" s="547"/>
      <c r="C526" s="284" t="s">
        <v>45</v>
      </c>
      <c r="D526" s="285">
        <v>85000</v>
      </c>
      <c r="E526" s="286">
        <v>0.013</v>
      </c>
      <c r="F526" s="280">
        <v>0.013</v>
      </c>
      <c r="G526" s="287">
        <v>911</v>
      </c>
      <c r="H526" s="279">
        <f t="shared" si="8"/>
        <v>1105</v>
      </c>
      <c r="I526" s="280"/>
      <c r="J526" s="281">
        <v>15</v>
      </c>
      <c r="K526" s="282"/>
      <c r="L526" s="283"/>
      <c r="M526" s="282"/>
    </row>
    <row r="527" spans="1:13" s="206" customFormat="1" ht="12.75" customHeight="1">
      <c r="A527" s="550" t="s">
        <v>822</v>
      </c>
      <c r="B527" s="551"/>
      <c r="C527" s="284"/>
      <c r="D527" s="335"/>
      <c r="E527" s="286"/>
      <c r="F527" s="280"/>
      <c r="G527" s="287"/>
      <c r="H527" s="279"/>
      <c r="I527" s="280"/>
      <c r="J527" s="281">
        <v>15</v>
      </c>
      <c r="K527" s="282"/>
      <c r="L527" s="283"/>
      <c r="M527" s="282"/>
    </row>
    <row r="528" spans="1:13" s="206" customFormat="1" ht="12.75" customHeight="1">
      <c r="A528" s="546" t="s">
        <v>823</v>
      </c>
      <c r="B528" s="547"/>
      <c r="C528" s="284" t="s">
        <v>45</v>
      </c>
      <c r="D528" s="285">
        <v>80000</v>
      </c>
      <c r="E528" s="286">
        <v>0.005</v>
      </c>
      <c r="F528" s="280">
        <v>0.005</v>
      </c>
      <c r="G528" s="287">
        <v>30</v>
      </c>
      <c r="H528" s="279">
        <f t="shared" si="8"/>
        <v>400</v>
      </c>
      <c r="I528" s="280"/>
      <c r="J528" s="281">
        <v>15</v>
      </c>
      <c r="K528" s="282"/>
      <c r="L528" s="283"/>
      <c r="M528" s="282"/>
    </row>
    <row r="529" spans="1:13" s="206" customFormat="1" ht="12.75" customHeight="1">
      <c r="A529" s="546" t="s">
        <v>824</v>
      </c>
      <c r="B529" s="547"/>
      <c r="C529" s="284" t="s">
        <v>45</v>
      </c>
      <c r="D529" s="285">
        <v>80000</v>
      </c>
      <c r="E529" s="286">
        <v>0.02</v>
      </c>
      <c r="F529" s="280">
        <v>0.02</v>
      </c>
      <c r="G529" s="287">
        <v>30</v>
      </c>
      <c r="H529" s="279">
        <f t="shared" si="8"/>
        <v>1600</v>
      </c>
      <c r="I529" s="280"/>
      <c r="J529" s="281">
        <v>6</v>
      </c>
      <c r="K529" s="282"/>
      <c r="L529" s="283"/>
      <c r="M529" s="282"/>
    </row>
    <row r="530" spans="1:13" ht="12.75" customHeight="1">
      <c r="A530" s="546" t="s">
        <v>825</v>
      </c>
      <c r="B530" s="547"/>
      <c r="C530" s="284" t="s">
        <v>45</v>
      </c>
      <c r="D530" s="285">
        <v>80000</v>
      </c>
      <c r="E530" s="286">
        <v>0.042</v>
      </c>
      <c r="F530" s="280">
        <v>0.042</v>
      </c>
      <c r="G530" s="287">
        <v>1500</v>
      </c>
      <c r="H530" s="279">
        <f t="shared" si="8"/>
        <v>3360</v>
      </c>
      <c r="I530" s="280"/>
      <c r="J530" s="281">
        <v>6</v>
      </c>
      <c r="K530" s="282"/>
      <c r="L530" s="283"/>
      <c r="M530" s="282"/>
    </row>
    <row r="531" spans="1:13" ht="12.75" customHeight="1">
      <c r="A531" s="546" t="s">
        <v>826</v>
      </c>
      <c r="B531" s="547"/>
      <c r="C531" s="284" t="s">
        <v>45</v>
      </c>
      <c r="D531" s="285">
        <v>80000</v>
      </c>
      <c r="E531" s="286">
        <v>0.014</v>
      </c>
      <c r="F531" s="280">
        <v>0.014</v>
      </c>
      <c r="G531" s="287">
        <v>1937</v>
      </c>
      <c r="H531" s="279">
        <f t="shared" si="8"/>
        <v>1120</v>
      </c>
      <c r="I531" s="280"/>
      <c r="J531" s="281">
        <v>2</v>
      </c>
      <c r="K531" s="282"/>
      <c r="L531" s="283"/>
      <c r="M531" s="282"/>
    </row>
    <row r="532" spans="1:13" ht="12.75" customHeight="1">
      <c r="A532" s="546" t="s">
        <v>827</v>
      </c>
      <c r="B532" s="547"/>
      <c r="C532" s="284" t="s">
        <v>45</v>
      </c>
      <c r="D532" s="285">
        <v>80000</v>
      </c>
      <c r="E532" s="286">
        <v>0.017</v>
      </c>
      <c r="F532" s="280">
        <v>0.017</v>
      </c>
      <c r="G532" s="287">
        <v>1939</v>
      </c>
      <c r="H532" s="279">
        <f t="shared" si="8"/>
        <v>1360</v>
      </c>
      <c r="I532" s="280"/>
      <c r="J532" s="281">
        <v>15</v>
      </c>
      <c r="K532" s="282"/>
      <c r="L532" s="283"/>
      <c r="M532" s="282"/>
    </row>
    <row r="533" spans="1:13" ht="12.75" customHeight="1">
      <c r="A533" s="546" t="s">
        <v>828</v>
      </c>
      <c r="B533" s="547"/>
      <c r="C533" s="284" t="s">
        <v>45</v>
      </c>
      <c r="D533" s="285">
        <v>80000</v>
      </c>
      <c r="E533" s="286">
        <v>0.125</v>
      </c>
      <c r="F533" s="280">
        <v>0.125</v>
      </c>
      <c r="G533" s="287">
        <v>1940</v>
      </c>
      <c r="H533" s="279">
        <f t="shared" si="8"/>
        <v>10000</v>
      </c>
      <c r="I533" s="280"/>
      <c r="J533" s="281">
        <v>15</v>
      </c>
      <c r="K533" s="282"/>
      <c r="L533" s="283"/>
      <c r="M533" s="282"/>
    </row>
    <row r="534" spans="1:13" ht="12.75" customHeight="1">
      <c r="A534" s="546" t="s">
        <v>829</v>
      </c>
      <c r="B534" s="547"/>
      <c r="C534" s="284" t="s">
        <v>45</v>
      </c>
      <c r="D534" s="285">
        <v>80000</v>
      </c>
      <c r="E534" s="286">
        <v>0.173</v>
      </c>
      <c r="F534" s="280">
        <v>0.173</v>
      </c>
      <c r="G534" s="287">
        <v>1942</v>
      </c>
      <c r="H534" s="279">
        <f t="shared" si="8"/>
        <v>13839.999999999998</v>
      </c>
      <c r="I534" s="280"/>
      <c r="J534" s="281">
        <v>15</v>
      </c>
      <c r="K534" s="282">
        <v>14</v>
      </c>
      <c r="L534" s="283"/>
      <c r="M534" s="282"/>
    </row>
    <row r="535" spans="1:13" ht="12.75" customHeight="1">
      <c r="A535" s="546" t="s">
        <v>830</v>
      </c>
      <c r="B535" s="547"/>
      <c r="C535" s="284" t="s">
        <v>45</v>
      </c>
      <c r="D535" s="285">
        <v>80000</v>
      </c>
      <c r="E535" s="286">
        <v>0.115</v>
      </c>
      <c r="F535" s="280">
        <v>0.115</v>
      </c>
      <c r="G535" s="287">
        <v>1943</v>
      </c>
      <c r="H535" s="279">
        <f t="shared" si="8"/>
        <v>9200</v>
      </c>
      <c r="I535" s="280"/>
      <c r="J535" s="281">
        <v>15</v>
      </c>
      <c r="K535" s="282"/>
      <c r="L535" s="283"/>
      <c r="M535" s="282"/>
    </row>
    <row r="536" spans="1:13" ht="12.75" customHeight="1">
      <c r="A536" s="546" t="s">
        <v>831</v>
      </c>
      <c r="B536" s="547"/>
      <c r="C536" s="284" t="s">
        <v>45</v>
      </c>
      <c r="D536" s="285">
        <v>80000</v>
      </c>
      <c r="E536" s="286">
        <v>0.007</v>
      </c>
      <c r="F536" s="280">
        <v>0.007</v>
      </c>
      <c r="G536" s="287"/>
      <c r="H536" s="279">
        <f t="shared" si="8"/>
        <v>560</v>
      </c>
      <c r="I536" s="280"/>
      <c r="J536" s="281"/>
      <c r="K536" s="282"/>
      <c r="L536" s="283"/>
      <c r="M536" s="282"/>
    </row>
    <row r="537" spans="1:13" ht="12.75" customHeight="1">
      <c r="A537" s="546" t="s">
        <v>832</v>
      </c>
      <c r="B537" s="547"/>
      <c r="C537" s="284" t="s">
        <v>45</v>
      </c>
      <c r="D537" s="285">
        <v>80000</v>
      </c>
      <c r="E537" s="286">
        <v>0.02</v>
      </c>
      <c r="F537" s="280">
        <v>0.02</v>
      </c>
      <c r="G537" s="287"/>
      <c r="H537" s="279">
        <f t="shared" si="8"/>
        <v>1600</v>
      </c>
      <c r="I537" s="280"/>
      <c r="J537" s="281"/>
      <c r="K537" s="282"/>
      <c r="L537" s="283"/>
      <c r="M537" s="282"/>
    </row>
    <row r="538" spans="1:13" ht="12.75" customHeight="1">
      <c r="A538" s="546" t="s">
        <v>833</v>
      </c>
      <c r="B538" s="547"/>
      <c r="C538" s="284" t="s">
        <v>45</v>
      </c>
      <c r="D538" s="285">
        <v>80000</v>
      </c>
      <c r="E538" s="286">
        <v>0.085</v>
      </c>
      <c r="F538" s="280">
        <v>0.085</v>
      </c>
      <c r="G538" s="287">
        <v>764</v>
      </c>
      <c r="H538" s="279">
        <f t="shared" si="8"/>
        <v>6800.000000000001</v>
      </c>
      <c r="I538" s="280"/>
      <c r="J538" s="281"/>
      <c r="K538" s="282"/>
      <c r="L538" s="283"/>
      <c r="M538" s="282"/>
    </row>
    <row r="539" spans="1:13" s="49" customFormat="1" ht="12.75" customHeight="1">
      <c r="A539" s="546" t="s">
        <v>834</v>
      </c>
      <c r="B539" s="547"/>
      <c r="C539" s="284" t="s">
        <v>45</v>
      </c>
      <c r="D539" s="309">
        <v>90000</v>
      </c>
      <c r="E539" s="318">
        <v>0.678</v>
      </c>
      <c r="F539" s="318">
        <v>0.78</v>
      </c>
      <c r="G539" s="331">
        <v>2151</v>
      </c>
      <c r="H539" s="279">
        <f t="shared" si="8"/>
        <v>61020.00000000001</v>
      </c>
      <c r="I539" s="299"/>
      <c r="J539" s="300">
        <v>24</v>
      </c>
      <c r="K539" s="282"/>
      <c r="L539" s="283"/>
      <c r="M539" s="282"/>
    </row>
    <row r="540" spans="1:13" s="49" customFormat="1" ht="12.75" customHeight="1">
      <c r="A540" s="546" t="s">
        <v>835</v>
      </c>
      <c r="B540" s="547"/>
      <c r="C540" s="284" t="s">
        <v>45</v>
      </c>
      <c r="D540" s="285">
        <v>80000</v>
      </c>
      <c r="E540" s="286">
        <v>0.22</v>
      </c>
      <c r="F540" s="280">
        <v>0.22</v>
      </c>
      <c r="G540" s="287">
        <v>1983</v>
      </c>
      <c r="H540" s="279">
        <f t="shared" si="8"/>
        <v>17600</v>
      </c>
      <c r="I540" s="280"/>
      <c r="J540" s="281">
        <v>13</v>
      </c>
      <c r="K540" s="282"/>
      <c r="L540" s="283"/>
      <c r="M540" s="282"/>
    </row>
    <row r="541" spans="1:13" s="49" customFormat="1" ht="12.75" customHeight="1">
      <c r="A541" s="546" t="s">
        <v>836</v>
      </c>
      <c r="B541" s="547"/>
      <c r="C541" s="284" t="s">
        <v>45</v>
      </c>
      <c r="D541" s="285">
        <v>80000</v>
      </c>
      <c r="E541" s="286">
        <v>0.009</v>
      </c>
      <c r="F541" s="280">
        <v>0.009</v>
      </c>
      <c r="G541" s="287">
        <v>1982</v>
      </c>
      <c r="H541" s="279">
        <f t="shared" si="8"/>
        <v>720</v>
      </c>
      <c r="I541" s="280"/>
      <c r="J541" s="281">
        <v>13</v>
      </c>
      <c r="K541" s="282"/>
      <c r="L541" s="283"/>
      <c r="M541" s="282"/>
    </row>
    <row r="542" spans="1:13" s="49" customFormat="1" ht="12.75" customHeight="1">
      <c r="A542" s="546" t="s">
        <v>837</v>
      </c>
      <c r="B542" s="547"/>
      <c r="C542" s="284" t="s">
        <v>45</v>
      </c>
      <c r="D542" s="285">
        <v>80000</v>
      </c>
      <c r="E542" s="286">
        <v>0.1</v>
      </c>
      <c r="F542" s="280">
        <v>0.1</v>
      </c>
      <c r="G542" s="287">
        <v>1984</v>
      </c>
      <c r="H542" s="279">
        <f t="shared" si="8"/>
        <v>8000</v>
      </c>
      <c r="I542" s="280"/>
      <c r="J542" s="281">
        <v>13</v>
      </c>
      <c r="K542" s="282"/>
      <c r="L542" s="283"/>
      <c r="M542" s="282"/>
    </row>
    <row r="543" spans="1:13" s="49" customFormat="1" ht="12.75" customHeight="1">
      <c r="A543" s="546" t="s">
        <v>838</v>
      </c>
      <c r="B543" s="547"/>
      <c r="C543" s="289" t="s">
        <v>45</v>
      </c>
      <c r="D543" s="285">
        <v>80000</v>
      </c>
      <c r="E543" s="286">
        <v>0.155</v>
      </c>
      <c r="F543" s="280">
        <v>0.155</v>
      </c>
      <c r="G543" s="287">
        <v>1981</v>
      </c>
      <c r="H543" s="279">
        <f t="shared" si="8"/>
        <v>12400</v>
      </c>
      <c r="I543" s="280"/>
      <c r="J543" s="281">
        <v>13</v>
      </c>
      <c r="K543" s="282"/>
      <c r="L543" s="283"/>
      <c r="M543" s="282"/>
    </row>
    <row r="544" spans="1:13" s="49" customFormat="1" ht="12.75" customHeight="1">
      <c r="A544" s="548" t="s">
        <v>839</v>
      </c>
      <c r="B544" s="549"/>
      <c r="C544" s="336"/>
      <c r="D544" s="337"/>
      <c r="E544" s="338"/>
      <c r="F544" s="339"/>
      <c r="G544" s="340"/>
      <c r="H544" s="341"/>
      <c r="I544" s="339"/>
      <c r="J544" s="342">
        <v>13</v>
      </c>
      <c r="K544" s="343"/>
      <c r="L544" s="344"/>
      <c r="M544" s="343"/>
    </row>
    <row r="545" spans="1:13" s="49" customFormat="1" ht="12.75" customHeight="1">
      <c r="A545" s="544" t="s">
        <v>840</v>
      </c>
      <c r="B545" s="545"/>
      <c r="C545" s="336"/>
      <c r="D545" s="337">
        <v>150000</v>
      </c>
      <c r="E545" s="338">
        <v>0.009</v>
      </c>
      <c r="F545" s="339">
        <v>0.009</v>
      </c>
      <c r="G545" s="340">
        <v>967</v>
      </c>
      <c r="H545" s="341">
        <f t="shared" si="8"/>
        <v>1350</v>
      </c>
      <c r="I545" s="339"/>
      <c r="J545" s="342">
        <v>13</v>
      </c>
      <c r="K545" s="343"/>
      <c r="L545" s="344"/>
      <c r="M545" s="343"/>
    </row>
    <row r="546" spans="1:13" s="49" customFormat="1" ht="12.75" customHeight="1">
      <c r="A546" s="535" t="s">
        <v>841</v>
      </c>
      <c r="B546" s="536"/>
      <c r="C546" s="268"/>
      <c r="D546" s="226"/>
      <c r="E546" s="216"/>
      <c r="F546" s="78"/>
      <c r="G546" s="236"/>
      <c r="H546" s="345"/>
      <c r="I546" s="78"/>
      <c r="J546" s="229"/>
      <c r="K546" s="112"/>
      <c r="L546" s="234"/>
      <c r="M546" s="112"/>
    </row>
    <row r="547" spans="1:13" ht="12.75" customHeight="1">
      <c r="A547" s="539" t="s">
        <v>842</v>
      </c>
      <c r="B547" s="539"/>
      <c r="C547" s="539"/>
      <c r="D547" s="346"/>
      <c r="E547" s="347"/>
      <c r="F547" s="348"/>
      <c r="G547" s="349"/>
      <c r="H547" s="350"/>
      <c r="I547" s="351"/>
      <c r="J547" s="352">
        <v>2</v>
      </c>
      <c r="K547" s="353"/>
      <c r="L547" s="354"/>
      <c r="M547" s="353"/>
    </row>
    <row r="548" spans="1:13" ht="12.75" customHeight="1">
      <c r="A548" s="539" t="s">
        <v>843</v>
      </c>
      <c r="B548" s="539"/>
      <c r="C548" s="539"/>
      <c r="D548" s="346"/>
      <c r="E548" s="347"/>
      <c r="F548" s="348"/>
      <c r="G548" s="349"/>
      <c r="H548" s="350"/>
      <c r="I548" s="351"/>
      <c r="J548" s="352">
        <v>14</v>
      </c>
      <c r="K548" s="353"/>
      <c r="L548" s="354"/>
      <c r="M548" s="353"/>
    </row>
    <row r="549" spans="1:13" ht="12.75" customHeight="1">
      <c r="A549" s="537" t="s">
        <v>844</v>
      </c>
      <c r="B549" s="538"/>
      <c r="C549" s="355" t="s">
        <v>45</v>
      </c>
      <c r="D549" s="356">
        <v>750000</v>
      </c>
      <c r="E549" s="357">
        <v>0.39</v>
      </c>
      <c r="F549" s="351">
        <v>0.39</v>
      </c>
      <c r="G549" s="358">
        <v>1148</v>
      </c>
      <c r="H549" s="350">
        <f t="shared" si="8"/>
        <v>292500</v>
      </c>
      <c r="I549" s="351"/>
      <c r="J549" s="352">
        <v>1</v>
      </c>
      <c r="K549" s="353"/>
      <c r="L549" s="354"/>
      <c r="M549" s="353"/>
    </row>
    <row r="550" spans="1:13" ht="12.75" customHeight="1">
      <c r="A550" s="537" t="s">
        <v>845</v>
      </c>
      <c r="B550" s="538"/>
      <c r="C550" s="355" t="s">
        <v>45</v>
      </c>
      <c r="D550" s="356">
        <v>750000</v>
      </c>
      <c r="E550" s="357">
        <v>0.016</v>
      </c>
      <c r="F550" s="351">
        <v>0.016</v>
      </c>
      <c r="G550" s="358">
        <v>1147</v>
      </c>
      <c r="H550" s="350">
        <f t="shared" si="8"/>
        <v>12000</v>
      </c>
      <c r="I550" s="351"/>
      <c r="J550" s="352">
        <v>1</v>
      </c>
      <c r="K550" s="353"/>
      <c r="L550" s="354"/>
      <c r="M550" s="353"/>
    </row>
    <row r="551" spans="1:13" ht="12.75" customHeight="1">
      <c r="A551" s="537" t="s">
        <v>846</v>
      </c>
      <c r="B551" s="538"/>
      <c r="C551" s="355" t="s">
        <v>45</v>
      </c>
      <c r="D551" s="356">
        <v>750000</v>
      </c>
      <c r="E551" s="357">
        <v>0.041</v>
      </c>
      <c r="F551" s="351">
        <v>0.041</v>
      </c>
      <c r="G551" s="358">
        <v>1155</v>
      </c>
      <c r="H551" s="350">
        <f t="shared" si="8"/>
        <v>30750</v>
      </c>
      <c r="I551" s="351"/>
      <c r="J551" s="352">
        <v>14</v>
      </c>
      <c r="K551" s="353"/>
      <c r="L551" s="354"/>
      <c r="M551" s="353"/>
    </row>
    <row r="552" spans="1:13" ht="12.75" customHeight="1">
      <c r="A552" s="537" t="s">
        <v>847</v>
      </c>
      <c r="B552" s="538"/>
      <c r="C552" s="355" t="s">
        <v>45</v>
      </c>
      <c r="D552" s="356">
        <v>750000</v>
      </c>
      <c r="E552" s="357">
        <v>0.031</v>
      </c>
      <c r="F552" s="351">
        <v>0.037</v>
      </c>
      <c r="G552" s="358">
        <v>1155</v>
      </c>
      <c r="H552" s="350">
        <f t="shared" si="8"/>
        <v>23250</v>
      </c>
      <c r="I552" s="351"/>
      <c r="J552" s="352"/>
      <c r="K552" s="353"/>
      <c r="L552" s="354"/>
      <c r="M552" s="353"/>
    </row>
    <row r="553" spans="1:13" ht="12.75" customHeight="1">
      <c r="A553" s="537" t="s">
        <v>848</v>
      </c>
      <c r="B553" s="538"/>
      <c r="C553" s="355" t="s">
        <v>45</v>
      </c>
      <c r="D553" s="356">
        <v>750000</v>
      </c>
      <c r="E553" s="357">
        <v>0.024</v>
      </c>
      <c r="F553" s="351">
        <v>0.024</v>
      </c>
      <c r="G553" s="358">
        <v>1156</v>
      </c>
      <c r="H553" s="350">
        <f t="shared" si="8"/>
        <v>18000</v>
      </c>
      <c r="I553" s="351"/>
      <c r="J553" s="352"/>
      <c r="K553" s="353"/>
      <c r="L553" s="354"/>
      <c r="M553" s="353"/>
    </row>
    <row r="554" spans="1:13" ht="12.75" customHeight="1">
      <c r="A554" s="537" t="s">
        <v>849</v>
      </c>
      <c r="B554" s="538"/>
      <c r="C554" s="355" t="s">
        <v>45</v>
      </c>
      <c r="D554" s="356">
        <v>750000</v>
      </c>
      <c r="E554" s="357">
        <v>0.165</v>
      </c>
      <c r="F554" s="351">
        <v>0.165</v>
      </c>
      <c r="G554" s="358">
        <v>1161</v>
      </c>
      <c r="H554" s="350">
        <f t="shared" si="8"/>
        <v>123750</v>
      </c>
      <c r="I554" s="351"/>
      <c r="J554" s="352">
        <v>1</v>
      </c>
      <c r="K554" s="353"/>
      <c r="L554" s="354"/>
      <c r="M554" s="353"/>
    </row>
    <row r="555" spans="1:13" ht="12.75" customHeight="1">
      <c r="A555" s="537" t="s">
        <v>850</v>
      </c>
      <c r="B555" s="538"/>
      <c r="C555" s="355" t="s">
        <v>45</v>
      </c>
      <c r="D555" s="356">
        <v>750000</v>
      </c>
      <c r="E555" s="357">
        <v>0.355</v>
      </c>
      <c r="F555" s="351">
        <v>0.355</v>
      </c>
      <c r="G555" s="358">
        <v>1193</v>
      </c>
      <c r="H555" s="350">
        <f aca="true" t="shared" si="9" ref="H555:H616">E555*D555</f>
        <v>266250</v>
      </c>
      <c r="I555" s="351"/>
      <c r="J555" s="359">
        <v>1</v>
      </c>
      <c r="K555" s="353"/>
      <c r="L555" s="354"/>
      <c r="M555" s="353"/>
    </row>
    <row r="556" spans="1:13" ht="12.75" customHeight="1">
      <c r="A556" s="537" t="s">
        <v>851</v>
      </c>
      <c r="B556" s="538"/>
      <c r="C556" s="355" t="s">
        <v>45</v>
      </c>
      <c r="D556" s="356">
        <v>800000</v>
      </c>
      <c r="E556" s="357">
        <v>0.043</v>
      </c>
      <c r="F556" s="351">
        <v>0.043</v>
      </c>
      <c r="G556" s="358">
        <v>69</v>
      </c>
      <c r="H556" s="350">
        <f t="shared" si="9"/>
        <v>34400</v>
      </c>
      <c r="I556" s="351"/>
      <c r="J556" s="352">
        <v>1</v>
      </c>
      <c r="K556" s="353"/>
      <c r="L556" s="354"/>
      <c r="M556" s="353"/>
    </row>
    <row r="557" spans="1:13" ht="13.5" customHeight="1">
      <c r="A557" s="537" t="s">
        <v>852</v>
      </c>
      <c r="B557" s="538"/>
      <c r="C557" s="355" t="s">
        <v>45</v>
      </c>
      <c r="D557" s="356">
        <v>800000</v>
      </c>
      <c r="E557" s="357">
        <v>0.024</v>
      </c>
      <c r="F557" s="351">
        <v>0.024</v>
      </c>
      <c r="G557" s="358">
        <v>1535</v>
      </c>
      <c r="H557" s="350">
        <f t="shared" si="9"/>
        <v>19200</v>
      </c>
      <c r="I557" s="360"/>
      <c r="J557" s="352"/>
      <c r="K557" s="353"/>
      <c r="L557" s="354"/>
      <c r="M557" s="353"/>
    </row>
    <row r="558" spans="1:13" ht="12.75" customHeight="1">
      <c r="A558" s="537" t="s">
        <v>853</v>
      </c>
      <c r="B558" s="538"/>
      <c r="C558" s="355" t="s">
        <v>45</v>
      </c>
      <c r="D558" s="356">
        <v>800000</v>
      </c>
      <c r="E558" s="357">
        <v>0.054</v>
      </c>
      <c r="F558" s="351">
        <v>0.054</v>
      </c>
      <c r="G558" s="358">
        <v>2060</v>
      </c>
      <c r="H558" s="350">
        <f t="shared" si="9"/>
        <v>43200</v>
      </c>
      <c r="I558" s="351"/>
      <c r="J558" s="352" t="s">
        <v>854</v>
      </c>
      <c r="K558" s="361"/>
      <c r="L558" s="354"/>
      <c r="M558" s="353"/>
    </row>
    <row r="559" spans="1:13" s="206" customFormat="1" ht="12.75" customHeight="1">
      <c r="A559" s="537" t="s">
        <v>855</v>
      </c>
      <c r="B559" s="538"/>
      <c r="C559" s="355" t="s">
        <v>45</v>
      </c>
      <c r="D559" s="356">
        <v>800000</v>
      </c>
      <c r="E559" s="357">
        <v>0.031</v>
      </c>
      <c r="F559" s="351">
        <v>0.031</v>
      </c>
      <c r="G559" s="358">
        <v>70</v>
      </c>
      <c r="H559" s="350">
        <f t="shared" si="9"/>
        <v>24800</v>
      </c>
      <c r="I559" s="351"/>
      <c r="J559" s="352"/>
      <c r="K559" s="361"/>
      <c r="L559" s="354"/>
      <c r="M559" s="353"/>
    </row>
    <row r="560" spans="1:13" s="206" customFormat="1" ht="12.75" customHeight="1">
      <c r="A560" s="537" t="s">
        <v>856</v>
      </c>
      <c r="B560" s="538"/>
      <c r="C560" s="355" t="s">
        <v>45</v>
      </c>
      <c r="D560" s="356">
        <v>800000</v>
      </c>
      <c r="E560" s="357">
        <v>0.014</v>
      </c>
      <c r="F560" s="351">
        <v>0.014</v>
      </c>
      <c r="G560" s="358">
        <v>1536</v>
      </c>
      <c r="H560" s="350">
        <f t="shared" si="9"/>
        <v>11200</v>
      </c>
      <c r="I560" s="351"/>
      <c r="J560" s="352">
        <v>14</v>
      </c>
      <c r="K560" s="353"/>
      <c r="L560" s="354"/>
      <c r="M560" s="353"/>
    </row>
    <row r="561" spans="1:13" ht="12.75" customHeight="1">
      <c r="A561" s="537" t="s">
        <v>857</v>
      </c>
      <c r="B561" s="538"/>
      <c r="C561" s="355" t="s">
        <v>45</v>
      </c>
      <c r="D561" s="356">
        <v>800000</v>
      </c>
      <c r="E561" s="357">
        <v>0.012</v>
      </c>
      <c r="F561" s="351">
        <v>0.012</v>
      </c>
      <c r="G561" s="358">
        <v>162</v>
      </c>
      <c r="H561" s="350">
        <f t="shared" si="9"/>
        <v>9600</v>
      </c>
      <c r="I561" s="351"/>
      <c r="J561" s="352"/>
      <c r="K561" s="353"/>
      <c r="L561" s="354"/>
      <c r="M561" s="353"/>
    </row>
    <row r="562" spans="1:13" ht="12.75" customHeight="1">
      <c r="A562" s="537" t="s">
        <v>858</v>
      </c>
      <c r="B562" s="538"/>
      <c r="C562" s="355" t="s">
        <v>45</v>
      </c>
      <c r="D562" s="356">
        <v>800000</v>
      </c>
      <c r="E562" s="357">
        <v>0.054</v>
      </c>
      <c r="F562" s="351">
        <v>0.054</v>
      </c>
      <c r="G562" s="358">
        <v>102</v>
      </c>
      <c r="H562" s="350">
        <f t="shared" si="9"/>
        <v>43200</v>
      </c>
      <c r="I562" s="351"/>
      <c r="J562" s="352"/>
      <c r="K562" s="353"/>
      <c r="L562" s="354"/>
      <c r="M562" s="353"/>
    </row>
    <row r="563" spans="1:13" ht="12.75" customHeight="1">
      <c r="A563" s="539" t="s">
        <v>859</v>
      </c>
      <c r="B563" s="539"/>
      <c r="C563" s="539"/>
      <c r="D563" s="346"/>
      <c r="E563" s="347"/>
      <c r="F563" s="348"/>
      <c r="G563" s="349"/>
      <c r="H563" s="350">
        <f t="shared" si="9"/>
        <v>0</v>
      </c>
      <c r="I563" s="351"/>
      <c r="J563" s="352">
        <v>11</v>
      </c>
      <c r="K563" s="353"/>
      <c r="L563" s="354"/>
      <c r="M563" s="353"/>
    </row>
    <row r="564" spans="1:13" ht="12.75" customHeight="1">
      <c r="A564" s="537" t="s">
        <v>860</v>
      </c>
      <c r="B564" s="538"/>
      <c r="C564" s="355" t="s">
        <v>45</v>
      </c>
      <c r="D564" s="356">
        <v>160000</v>
      </c>
      <c r="E564" s="357">
        <v>0.106</v>
      </c>
      <c r="F564" s="351">
        <v>0.106</v>
      </c>
      <c r="G564" s="358">
        <v>1195</v>
      </c>
      <c r="H564" s="350">
        <f t="shared" si="9"/>
        <v>16960</v>
      </c>
      <c r="I564" s="351"/>
      <c r="J564" s="352"/>
      <c r="K564" s="353"/>
      <c r="L564" s="354"/>
      <c r="M564" s="353"/>
    </row>
    <row r="565" spans="1:13" s="206" customFormat="1" ht="12.75" customHeight="1">
      <c r="A565" s="362" t="s">
        <v>859</v>
      </c>
      <c r="B565" s="363" t="s">
        <v>861</v>
      </c>
      <c r="C565" s="355" t="s">
        <v>45</v>
      </c>
      <c r="D565" s="364">
        <v>190000</v>
      </c>
      <c r="E565" s="365">
        <v>0.093</v>
      </c>
      <c r="F565" s="365">
        <v>0.093</v>
      </c>
      <c r="G565" s="366">
        <v>2143</v>
      </c>
      <c r="H565" s="350">
        <f t="shared" si="9"/>
        <v>17670</v>
      </c>
      <c r="I565" s="363"/>
      <c r="J565" s="363">
        <v>24</v>
      </c>
      <c r="K565" s="353"/>
      <c r="L565" s="354"/>
      <c r="M565" s="353"/>
    </row>
    <row r="566" spans="1:13" ht="12.75" customHeight="1">
      <c r="A566" s="362" t="s">
        <v>859</v>
      </c>
      <c r="B566" s="363" t="s">
        <v>862</v>
      </c>
      <c r="C566" s="355" t="s">
        <v>45</v>
      </c>
      <c r="D566" s="364">
        <v>190000</v>
      </c>
      <c r="E566" s="365">
        <v>0.129</v>
      </c>
      <c r="F566" s="365">
        <v>0.129</v>
      </c>
      <c r="G566" s="366">
        <v>2145</v>
      </c>
      <c r="H566" s="350">
        <f t="shared" si="9"/>
        <v>24510</v>
      </c>
      <c r="I566" s="367"/>
      <c r="J566" s="363">
        <v>24</v>
      </c>
      <c r="K566" s="353"/>
      <c r="L566" s="354"/>
      <c r="M566" s="353"/>
    </row>
    <row r="567" spans="1:13" ht="12.75" customHeight="1">
      <c r="A567" s="539" t="s">
        <v>863</v>
      </c>
      <c r="B567" s="539"/>
      <c r="C567" s="539"/>
      <c r="D567" s="346"/>
      <c r="E567" s="347"/>
      <c r="F567" s="348"/>
      <c r="G567" s="368"/>
      <c r="H567" s="350"/>
      <c r="I567" s="351"/>
      <c r="J567" s="352"/>
      <c r="K567" s="353"/>
      <c r="L567" s="354"/>
      <c r="M567" s="353"/>
    </row>
    <row r="568" spans="1:13" ht="12.75" customHeight="1">
      <c r="A568" s="537" t="s">
        <v>864</v>
      </c>
      <c r="B568" s="538"/>
      <c r="C568" s="369" t="s">
        <v>45</v>
      </c>
      <c r="D568" s="356">
        <v>195000</v>
      </c>
      <c r="E568" s="370">
        <v>0.24</v>
      </c>
      <c r="F568" s="371">
        <v>0.24</v>
      </c>
      <c r="G568" s="369">
        <v>2210</v>
      </c>
      <c r="H568" s="372">
        <f>E568*D568</f>
        <v>46800</v>
      </c>
      <c r="I568" s="372"/>
      <c r="J568" s="352">
        <v>25</v>
      </c>
      <c r="K568" s="353"/>
      <c r="L568" s="354"/>
      <c r="M568" s="353"/>
    </row>
    <row r="569" spans="1:13" ht="12.75" customHeight="1">
      <c r="A569" s="539" t="s">
        <v>865</v>
      </c>
      <c r="B569" s="539"/>
      <c r="C569" s="539"/>
      <c r="D569" s="346"/>
      <c r="E569" s="347"/>
      <c r="F569" s="348"/>
      <c r="G569" s="349"/>
      <c r="H569" s="350"/>
      <c r="I569" s="351"/>
      <c r="J569" s="352"/>
      <c r="K569" s="353"/>
      <c r="L569" s="354"/>
      <c r="M569" s="353"/>
    </row>
    <row r="570" spans="1:13" ht="12.75" customHeight="1">
      <c r="A570" s="537" t="s">
        <v>866</v>
      </c>
      <c r="B570" s="538"/>
      <c r="C570" s="355" t="s">
        <v>45</v>
      </c>
      <c r="D570" s="356">
        <v>180000</v>
      </c>
      <c r="E570" s="357">
        <v>0.088</v>
      </c>
      <c r="F570" s="351">
        <v>0.088</v>
      </c>
      <c r="G570" s="358">
        <v>1734</v>
      </c>
      <c r="H570" s="350">
        <f t="shared" si="9"/>
        <v>15839.999999999998</v>
      </c>
      <c r="I570" s="351"/>
      <c r="J570" s="352"/>
      <c r="K570" s="353"/>
      <c r="L570" s="354"/>
      <c r="M570" s="353"/>
    </row>
    <row r="571" spans="1:13" ht="12.75" customHeight="1">
      <c r="A571" s="537" t="s">
        <v>867</v>
      </c>
      <c r="B571" s="538"/>
      <c r="C571" s="355" t="s">
        <v>45</v>
      </c>
      <c r="D571" s="356">
        <v>180000</v>
      </c>
      <c r="E571" s="357">
        <v>0.007</v>
      </c>
      <c r="F571" s="351">
        <v>0.007</v>
      </c>
      <c r="G571" s="358">
        <v>1188</v>
      </c>
      <c r="H571" s="350">
        <f t="shared" si="9"/>
        <v>1260</v>
      </c>
      <c r="I571" s="351"/>
      <c r="J571" s="352"/>
      <c r="K571" s="353"/>
      <c r="L571" s="354"/>
      <c r="M571" s="353"/>
    </row>
    <row r="572" spans="1:13" ht="12.75" customHeight="1">
      <c r="A572" s="373" t="s">
        <v>868</v>
      </c>
      <c r="B572" s="363"/>
      <c r="C572" s="355" t="s">
        <v>45</v>
      </c>
      <c r="D572" s="364">
        <v>195000</v>
      </c>
      <c r="E572" s="365">
        <v>0.226</v>
      </c>
      <c r="F572" s="365">
        <v>0.226</v>
      </c>
      <c r="G572" s="365">
        <v>2140</v>
      </c>
      <c r="H572" s="374">
        <f>D572*E572</f>
        <v>44070</v>
      </c>
      <c r="I572" s="363"/>
      <c r="J572" s="352">
        <v>24</v>
      </c>
      <c r="K572" s="353"/>
      <c r="L572" s="354"/>
      <c r="M572" s="353"/>
    </row>
    <row r="573" spans="1:13" ht="12.75" customHeight="1">
      <c r="A573" s="373" t="s">
        <v>869</v>
      </c>
      <c r="B573" s="363"/>
      <c r="C573" s="355" t="s">
        <v>45</v>
      </c>
      <c r="D573" s="364">
        <v>195000</v>
      </c>
      <c r="E573" s="365">
        <v>0.056</v>
      </c>
      <c r="F573" s="365">
        <v>0.056</v>
      </c>
      <c r="G573" s="365">
        <v>2141</v>
      </c>
      <c r="H573" s="374">
        <f>D573*E573</f>
        <v>10920</v>
      </c>
      <c r="I573" s="363"/>
      <c r="J573" s="352">
        <v>24</v>
      </c>
      <c r="K573" s="353"/>
      <c r="L573" s="354"/>
      <c r="M573" s="353"/>
    </row>
    <row r="574" spans="1:13" ht="12.75" customHeight="1">
      <c r="A574" s="539" t="s">
        <v>870</v>
      </c>
      <c r="B574" s="539"/>
      <c r="C574" s="539"/>
      <c r="D574" s="346"/>
      <c r="E574" s="347"/>
      <c r="F574" s="348"/>
      <c r="G574" s="349"/>
      <c r="H574" s="350"/>
      <c r="I574" s="351"/>
      <c r="J574" s="352">
        <v>6</v>
      </c>
      <c r="K574" s="353"/>
      <c r="L574" s="354"/>
      <c r="M574" s="353"/>
    </row>
    <row r="575" spans="1:13" ht="12.75" customHeight="1">
      <c r="A575" s="537" t="s">
        <v>871</v>
      </c>
      <c r="B575" s="538"/>
      <c r="C575" s="355" t="s">
        <v>45</v>
      </c>
      <c r="D575" s="356">
        <v>200000</v>
      </c>
      <c r="E575" s="357">
        <v>0.197</v>
      </c>
      <c r="F575" s="351">
        <v>0.197</v>
      </c>
      <c r="G575" s="358">
        <v>1962</v>
      </c>
      <c r="H575" s="350">
        <f t="shared" si="9"/>
        <v>39400</v>
      </c>
      <c r="I575" s="351"/>
      <c r="J575" s="352"/>
      <c r="K575" s="353"/>
      <c r="L575" s="354"/>
      <c r="M575" s="353"/>
    </row>
    <row r="576" spans="1:13" ht="16.5" customHeight="1">
      <c r="A576" s="375" t="s">
        <v>872</v>
      </c>
      <c r="B576" s="376"/>
      <c r="C576" s="355" t="s">
        <v>45</v>
      </c>
      <c r="D576" s="356">
        <v>180000</v>
      </c>
      <c r="E576" s="357">
        <v>0.002</v>
      </c>
      <c r="F576" s="351">
        <v>0.002</v>
      </c>
      <c r="G576" s="358">
        <v>0.002</v>
      </c>
      <c r="H576" s="350"/>
      <c r="I576" s="351"/>
      <c r="J576" s="352"/>
      <c r="K576" s="353"/>
      <c r="L576" s="354"/>
      <c r="M576" s="353"/>
    </row>
    <row r="577" spans="1:13" ht="12.75" customHeight="1">
      <c r="A577" s="375" t="s">
        <v>873</v>
      </c>
      <c r="B577" s="376"/>
      <c r="C577" s="355" t="s">
        <v>45</v>
      </c>
      <c r="D577" s="356">
        <v>180000</v>
      </c>
      <c r="E577" s="357">
        <v>0.002</v>
      </c>
      <c r="F577" s="351">
        <v>0.002</v>
      </c>
      <c r="G577" s="358">
        <v>0.002</v>
      </c>
      <c r="H577" s="350">
        <f t="shared" si="9"/>
        <v>360</v>
      </c>
      <c r="I577" s="351"/>
      <c r="J577" s="352"/>
      <c r="K577" s="353"/>
      <c r="L577" s="354"/>
      <c r="M577" s="353"/>
    </row>
    <row r="578" spans="1:13" ht="15" customHeight="1">
      <c r="A578" s="540" t="s">
        <v>874</v>
      </c>
      <c r="B578" s="541"/>
      <c r="C578" s="377" t="s">
        <v>45</v>
      </c>
      <c r="D578" s="356">
        <v>180000</v>
      </c>
      <c r="E578" s="357">
        <v>0.009</v>
      </c>
      <c r="F578" s="351">
        <v>0.009</v>
      </c>
      <c r="G578" s="358">
        <v>0.009</v>
      </c>
      <c r="H578" s="350">
        <f t="shared" si="9"/>
        <v>1619.9999999999998</v>
      </c>
      <c r="I578" s="351"/>
      <c r="J578" s="378"/>
      <c r="K578" s="353"/>
      <c r="L578" s="354"/>
      <c r="M578" s="353"/>
    </row>
    <row r="579" spans="1:13" ht="15" customHeight="1">
      <c r="A579" s="379" t="s">
        <v>875</v>
      </c>
      <c r="B579" s="379"/>
      <c r="C579" s="353" t="s">
        <v>45</v>
      </c>
      <c r="D579" s="380">
        <v>180000</v>
      </c>
      <c r="E579" s="381">
        <v>0.005</v>
      </c>
      <c r="F579" s="381">
        <v>0.005</v>
      </c>
      <c r="G579" s="382">
        <v>0.005</v>
      </c>
      <c r="H579" s="383">
        <f t="shared" si="9"/>
        <v>900</v>
      </c>
      <c r="I579" s="381"/>
      <c r="J579" s="384"/>
      <c r="K579" s="353"/>
      <c r="L579" s="354"/>
      <c r="M579" s="353"/>
    </row>
    <row r="580" spans="10:12" ht="12.75" customHeight="1">
      <c r="J580" s="389"/>
      <c r="K580" s="131"/>
      <c r="L580" s="137"/>
    </row>
    <row r="581" spans="1:13" ht="12.75" customHeight="1">
      <c r="A581" s="542" t="s">
        <v>876</v>
      </c>
      <c r="B581" s="543"/>
      <c r="C581" s="390"/>
      <c r="D581" s="391"/>
      <c r="E581" s="392"/>
      <c r="F581" s="393"/>
      <c r="G581" s="394"/>
      <c r="H581" s="395"/>
      <c r="I581" s="393"/>
      <c r="J581" s="396"/>
      <c r="K581" s="397"/>
      <c r="L581" s="398"/>
      <c r="M581" s="397"/>
    </row>
    <row r="582" spans="1:13" ht="12.75" customHeight="1">
      <c r="A582" s="531" t="s">
        <v>877</v>
      </c>
      <c r="B582" s="531"/>
      <c r="C582" s="397" t="s">
        <v>45</v>
      </c>
      <c r="D582" s="399">
        <v>210000</v>
      </c>
      <c r="E582" s="400">
        <v>0.003</v>
      </c>
      <c r="F582" s="400">
        <v>0.003</v>
      </c>
      <c r="G582" s="401"/>
      <c r="H582" s="402">
        <f t="shared" si="9"/>
        <v>630</v>
      </c>
      <c r="I582" s="400"/>
      <c r="J582" s="403"/>
      <c r="K582" s="397"/>
      <c r="L582" s="398"/>
      <c r="M582" s="397"/>
    </row>
    <row r="583" spans="1:13" ht="12.75" customHeight="1">
      <c r="A583" s="531" t="s">
        <v>878</v>
      </c>
      <c r="B583" s="531"/>
      <c r="C583" s="397" t="s">
        <v>45</v>
      </c>
      <c r="D583" s="399">
        <v>210000</v>
      </c>
      <c r="E583" s="400">
        <v>0.004</v>
      </c>
      <c r="F583" s="400">
        <v>0.004</v>
      </c>
      <c r="G583" s="401"/>
      <c r="H583" s="402">
        <f t="shared" si="9"/>
        <v>840</v>
      </c>
      <c r="I583" s="400"/>
      <c r="J583" s="403"/>
      <c r="K583" s="397"/>
      <c r="L583" s="398"/>
      <c r="M583" s="397"/>
    </row>
    <row r="584" spans="1:13" ht="12.75" customHeight="1">
      <c r="A584" s="531" t="s">
        <v>879</v>
      </c>
      <c r="B584" s="531"/>
      <c r="C584" s="397" t="s">
        <v>45</v>
      </c>
      <c r="D584" s="399">
        <v>210000</v>
      </c>
      <c r="E584" s="400">
        <v>0.272</v>
      </c>
      <c r="F584" s="400">
        <v>0.272</v>
      </c>
      <c r="G584" s="401">
        <v>1919</v>
      </c>
      <c r="H584" s="402">
        <f t="shared" si="9"/>
        <v>57120.00000000001</v>
      </c>
      <c r="I584" s="400"/>
      <c r="J584" s="403"/>
      <c r="K584" s="397"/>
      <c r="L584" s="398"/>
      <c r="M584" s="397"/>
    </row>
    <row r="585" spans="1:13" ht="12.75" customHeight="1">
      <c r="A585" s="532" t="s">
        <v>880</v>
      </c>
      <c r="B585" s="533"/>
      <c r="C585" s="404" t="s">
        <v>45</v>
      </c>
      <c r="D585" s="399">
        <v>210000</v>
      </c>
      <c r="E585" s="405">
        <v>0.301</v>
      </c>
      <c r="F585" s="406">
        <v>0.301</v>
      </c>
      <c r="G585" s="407">
        <v>2196</v>
      </c>
      <c r="H585" s="395">
        <f t="shared" si="9"/>
        <v>63210</v>
      </c>
      <c r="I585" s="408"/>
      <c r="J585" s="396">
        <v>25</v>
      </c>
      <c r="K585" s="397"/>
      <c r="L585" s="398"/>
      <c r="M585" s="397"/>
    </row>
    <row r="586" spans="1:13" ht="12.75" customHeight="1">
      <c r="A586" s="532" t="s">
        <v>881</v>
      </c>
      <c r="B586" s="534"/>
      <c r="C586" s="407" t="s">
        <v>45</v>
      </c>
      <c r="D586" s="399">
        <v>210000</v>
      </c>
      <c r="E586" s="409">
        <v>0.056</v>
      </c>
      <c r="F586" s="409">
        <v>0.056</v>
      </c>
      <c r="G586" s="410">
        <v>2157</v>
      </c>
      <c r="H586" s="411">
        <f t="shared" si="9"/>
        <v>11760</v>
      </c>
      <c r="I586" s="412"/>
      <c r="J586" s="413">
        <v>24</v>
      </c>
      <c r="K586" s="397"/>
      <c r="L586" s="398"/>
      <c r="M586" s="397"/>
    </row>
    <row r="587" spans="1:12" ht="12.75" customHeight="1">
      <c r="A587" s="535" t="s">
        <v>882</v>
      </c>
      <c r="B587" s="528"/>
      <c r="C587" s="528"/>
      <c r="D587" s="536"/>
      <c r="E587" s="216"/>
      <c r="F587" s="217"/>
      <c r="G587" s="218"/>
      <c r="H587" s="345">
        <f t="shared" si="9"/>
        <v>0</v>
      </c>
      <c r="I587" s="78"/>
      <c r="J587" s="229">
        <v>4</v>
      </c>
      <c r="K587" s="131"/>
      <c r="L587" s="137"/>
    </row>
    <row r="588" spans="1:12" ht="12.75" customHeight="1">
      <c r="A588" s="528" t="s">
        <v>883</v>
      </c>
      <c r="B588" s="528"/>
      <c r="C588" s="528"/>
      <c r="D588" s="414"/>
      <c r="E588" s="242"/>
      <c r="F588" s="243"/>
      <c r="G588" s="244"/>
      <c r="H588" s="345">
        <f t="shared" si="9"/>
        <v>0</v>
      </c>
      <c r="I588" s="78"/>
      <c r="J588" s="229"/>
      <c r="K588" s="131"/>
      <c r="L588" s="137"/>
    </row>
    <row r="589" spans="1:12" ht="12.75" customHeight="1">
      <c r="A589" s="528" t="s">
        <v>884</v>
      </c>
      <c r="B589" s="528"/>
      <c r="C589" s="528"/>
      <c r="D589" s="231"/>
      <c r="E589" s="242"/>
      <c r="F589" s="243"/>
      <c r="G589" s="244"/>
      <c r="H589" s="345">
        <f t="shared" si="9"/>
        <v>0</v>
      </c>
      <c r="I589" s="78"/>
      <c r="J589" s="237"/>
      <c r="K589" s="131"/>
      <c r="L589" s="137"/>
    </row>
    <row r="590" spans="1:12" ht="12.75" customHeight="1">
      <c r="A590" s="528" t="s">
        <v>885</v>
      </c>
      <c r="B590" s="528"/>
      <c r="C590" s="528"/>
      <c r="D590" s="231"/>
      <c r="E590" s="242"/>
      <c r="F590" s="243"/>
      <c r="G590" s="244"/>
      <c r="H590" s="345">
        <f t="shared" si="9"/>
        <v>0</v>
      </c>
      <c r="I590" s="78"/>
      <c r="K590" s="131"/>
      <c r="L590" s="137"/>
    </row>
    <row r="591" spans="1:12" ht="12.75" customHeight="1">
      <c r="A591" s="529" t="s">
        <v>886</v>
      </c>
      <c r="B591" s="530"/>
      <c r="C591" s="416" t="s">
        <v>45</v>
      </c>
      <c r="D591" s="414">
        <v>35000</v>
      </c>
      <c r="E591" s="216">
        <v>0.017</v>
      </c>
      <c r="F591" s="217">
        <v>0.017</v>
      </c>
      <c r="G591" s="218"/>
      <c r="H591" s="345">
        <f t="shared" si="9"/>
        <v>595</v>
      </c>
      <c r="I591" s="78"/>
      <c r="J591" s="229" t="s">
        <v>887</v>
      </c>
      <c r="K591" s="131"/>
      <c r="L591" s="137"/>
    </row>
    <row r="592" spans="1:12" ht="12.75" customHeight="1">
      <c r="A592" s="520" t="s">
        <v>888</v>
      </c>
      <c r="B592" s="521"/>
      <c r="C592" s="225"/>
      <c r="D592" s="215"/>
      <c r="E592" s="216"/>
      <c r="F592" s="217"/>
      <c r="G592" s="218"/>
      <c r="H592" s="345">
        <f t="shared" si="9"/>
        <v>0</v>
      </c>
      <c r="I592" s="417"/>
      <c r="J592" s="229"/>
      <c r="K592" s="131"/>
      <c r="L592" s="137"/>
    </row>
    <row r="593" spans="1:12" ht="12.75" customHeight="1">
      <c r="A593" s="518" t="s">
        <v>889</v>
      </c>
      <c r="B593" s="519"/>
      <c r="C593" s="225" t="s">
        <v>45</v>
      </c>
      <c r="D593" s="215">
        <v>1000000</v>
      </c>
      <c r="E593" s="238">
        <v>0.006</v>
      </c>
      <c r="F593" s="227">
        <v>0.0055</v>
      </c>
      <c r="G593" s="228">
        <v>154</v>
      </c>
      <c r="H593" s="345">
        <f t="shared" si="9"/>
        <v>6000</v>
      </c>
      <c r="I593" s="78"/>
      <c r="J593" s="229"/>
      <c r="K593" s="131"/>
      <c r="L593" s="137"/>
    </row>
    <row r="594" spans="1:12" ht="12.75" customHeight="1">
      <c r="A594" s="518" t="s">
        <v>890</v>
      </c>
      <c r="B594" s="519"/>
      <c r="C594" s="225" t="s">
        <v>45</v>
      </c>
      <c r="D594" s="215">
        <v>1000000</v>
      </c>
      <c r="E594" s="238">
        <v>0.004</v>
      </c>
      <c r="F594" s="227">
        <v>0.004</v>
      </c>
      <c r="G594" s="228">
        <v>1546</v>
      </c>
      <c r="H594" s="345">
        <f t="shared" si="9"/>
        <v>4000</v>
      </c>
      <c r="I594" s="78"/>
      <c r="J594" s="418"/>
      <c r="K594" s="131"/>
      <c r="L594" s="137"/>
    </row>
    <row r="595" spans="1:12" ht="12.75" customHeight="1">
      <c r="A595" s="518" t="s">
        <v>891</v>
      </c>
      <c r="B595" s="519"/>
      <c r="C595" s="225" t="s">
        <v>45</v>
      </c>
      <c r="D595" s="215">
        <v>1000000</v>
      </c>
      <c r="E595" s="238">
        <v>0.001</v>
      </c>
      <c r="F595" s="227">
        <v>0.001</v>
      </c>
      <c r="G595" s="228">
        <v>1545</v>
      </c>
      <c r="H595" s="345">
        <f t="shared" si="9"/>
        <v>1000</v>
      </c>
      <c r="I595" s="78"/>
      <c r="J595" s="419"/>
      <c r="K595" s="131"/>
      <c r="L595" s="137"/>
    </row>
    <row r="596" spans="1:12" ht="12.75" customHeight="1">
      <c r="A596" s="518" t="s">
        <v>892</v>
      </c>
      <c r="B596" s="519"/>
      <c r="C596" s="225" t="s">
        <v>45</v>
      </c>
      <c r="D596" s="215">
        <v>1000000</v>
      </c>
      <c r="E596" s="216">
        <v>0.012</v>
      </c>
      <c r="F596" s="227">
        <v>0.012</v>
      </c>
      <c r="G596" s="228">
        <v>153</v>
      </c>
      <c r="H596" s="345">
        <f t="shared" si="9"/>
        <v>12000</v>
      </c>
      <c r="I596" s="78"/>
      <c r="J596" s="419"/>
      <c r="K596" s="131"/>
      <c r="L596" s="137"/>
    </row>
    <row r="597" spans="1:12" ht="12.75" customHeight="1">
      <c r="A597" s="520" t="s">
        <v>893</v>
      </c>
      <c r="B597" s="521"/>
      <c r="C597" s="225"/>
      <c r="D597" s="215"/>
      <c r="E597" s="216"/>
      <c r="F597" s="227"/>
      <c r="G597" s="228"/>
      <c r="H597" s="345">
        <f t="shared" si="9"/>
        <v>0</v>
      </c>
      <c r="I597" s="78"/>
      <c r="J597" s="419"/>
      <c r="K597" s="131"/>
      <c r="L597" s="137"/>
    </row>
    <row r="598" spans="1:13" ht="12.75" customHeight="1">
      <c r="A598" s="522" t="s">
        <v>894</v>
      </c>
      <c r="B598" s="523"/>
      <c r="C598" s="178" t="s">
        <v>45</v>
      </c>
      <c r="D598" s="187">
        <v>135000</v>
      </c>
      <c r="E598" s="420">
        <v>0.403</v>
      </c>
      <c r="F598" s="420">
        <v>0.403</v>
      </c>
      <c r="G598" s="178">
        <v>2251</v>
      </c>
      <c r="H598" s="421">
        <f t="shared" si="9"/>
        <v>54405</v>
      </c>
      <c r="I598" s="187"/>
      <c r="J598" s="422">
        <v>25</v>
      </c>
      <c r="K598" s="162"/>
      <c r="L598" s="163"/>
      <c r="M598" s="162"/>
    </row>
    <row r="599" spans="1:13" ht="12.75" customHeight="1">
      <c r="A599" s="522" t="s">
        <v>895</v>
      </c>
      <c r="B599" s="523"/>
      <c r="C599" s="178" t="s">
        <v>45</v>
      </c>
      <c r="D599" s="187">
        <v>135000</v>
      </c>
      <c r="E599" s="420">
        <v>0.067</v>
      </c>
      <c r="F599" s="420">
        <v>0.067</v>
      </c>
      <c r="G599" s="178">
        <v>2233</v>
      </c>
      <c r="H599" s="421">
        <f t="shared" si="9"/>
        <v>9045</v>
      </c>
      <c r="I599" s="187"/>
      <c r="J599" s="422">
        <v>25</v>
      </c>
      <c r="K599" s="162"/>
      <c r="L599" s="163"/>
      <c r="M599" s="162"/>
    </row>
    <row r="600" spans="1:13" ht="12.75" customHeight="1">
      <c r="A600" s="522" t="s">
        <v>896</v>
      </c>
      <c r="B600" s="523"/>
      <c r="C600" s="178" t="s">
        <v>45</v>
      </c>
      <c r="D600" s="187">
        <v>135000</v>
      </c>
      <c r="E600" s="420">
        <v>0.009</v>
      </c>
      <c r="F600" s="420">
        <v>0.009</v>
      </c>
      <c r="G600" s="178">
        <v>2234</v>
      </c>
      <c r="H600" s="421">
        <f t="shared" si="9"/>
        <v>1215</v>
      </c>
      <c r="I600" s="187"/>
      <c r="J600" s="422">
        <v>25</v>
      </c>
      <c r="K600" s="162"/>
      <c r="L600" s="163"/>
      <c r="M600" s="162"/>
    </row>
    <row r="601" spans="1:13" ht="12.75" customHeight="1">
      <c r="A601" s="522" t="s">
        <v>897</v>
      </c>
      <c r="B601" s="523"/>
      <c r="C601" s="178" t="s">
        <v>45</v>
      </c>
      <c r="D601" s="187">
        <v>135000</v>
      </c>
      <c r="E601" s="420">
        <v>0.88</v>
      </c>
      <c r="F601" s="420">
        <v>0.88</v>
      </c>
      <c r="G601" s="178">
        <v>2235</v>
      </c>
      <c r="H601" s="421">
        <f t="shared" si="9"/>
        <v>118800</v>
      </c>
      <c r="I601" s="187"/>
      <c r="J601" s="422">
        <v>25</v>
      </c>
      <c r="K601" s="162"/>
      <c r="L601" s="163"/>
      <c r="M601" s="162"/>
    </row>
    <row r="602" spans="1:13" ht="12.75" customHeight="1">
      <c r="A602" s="522" t="s">
        <v>898</v>
      </c>
      <c r="B602" s="523"/>
      <c r="C602" s="178" t="s">
        <v>45</v>
      </c>
      <c r="D602" s="187">
        <v>135000</v>
      </c>
      <c r="E602" s="524">
        <v>0.289</v>
      </c>
      <c r="F602" s="524">
        <v>0.289</v>
      </c>
      <c r="G602" s="423">
        <v>2238</v>
      </c>
      <c r="H602" s="421">
        <f t="shared" si="9"/>
        <v>39015</v>
      </c>
      <c r="I602" s="526"/>
      <c r="J602" s="422">
        <v>25</v>
      </c>
      <c r="K602" s="162"/>
      <c r="L602" s="163"/>
      <c r="M602" s="162"/>
    </row>
    <row r="603" spans="1:13" ht="12.75" customHeight="1">
      <c r="A603" s="522" t="s">
        <v>899</v>
      </c>
      <c r="B603" s="523"/>
      <c r="C603" s="178" t="s">
        <v>45</v>
      </c>
      <c r="D603" s="187">
        <v>135000</v>
      </c>
      <c r="E603" s="525"/>
      <c r="F603" s="525"/>
      <c r="G603" s="424"/>
      <c r="H603" s="421">
        <f t="shared" si="9"/>
        <v>0</v>
      </c>
      <c r="I603" s="527"/>
      <c r="J603" s="422">
        <v>25</v>
      </c>
      <c r="K603" s="162"/>
      <c r="L603" s="208"/>
      <c r="M603" s="208"/>
    </row>
    <row r="604" spans="1:13" ht="13.5" customHeight="1">
      <c r="A604" s="522" t="s">
        <v>900</v>
      </c>
      <c r="B604" s="523"/>
      <c r="C604" s="178" t="s">
        <v>45</v>
      </c>
      <c r="D604" s="187">
        <v>135000</v>
      </c>
      <c r="E604" s="420">
        <v>0.139</v>
      </c>
      <c r="F604" s="420">
        <v>0.139</v>
      </c>
      <c r="G604" s="178">
        <v>2200</v>
      </c>
      <c r="H604" s="421">
        <f t="shared" si="9"/>
        <v>18765</v>
      </c>
      <c r="I604" s="425"/>
      <c r="J604" s="422">
        <v>25</v>
      </c>
      <c r="K604" s="162"/>
      <c r="L604" s="208"/>
      <c r="M604" s="208"/>
    </row>
    <row r="605" spans="1:13" ht="12.75" customHeight="1">
      <c r="A605" s="522" t="s">
        <v>901</v>
      </c>
      <c r="B605" s="523"/>
      <c r="C605" s="178" t="s">
        <v>45</v>
      </c>
      <c r="D605" s="187">
        <v>135000</v>
      </c>
      <c r="E605" s="420">
        <v>0.806</v>
      </c>
      <c r="F605" s="420">
        <v>0.806</v>
      </c>
      <c r="G605" s="178">
        <v>2201</v>
      </c>
      <c r="H605" s="421">
        <f t="shared" si="9"/>
        <v>108810</v>
      </c>
      <c r="I605" s="187"/>
      <c r="J605" s="169">
        <v>25</v>
      </c>
      <c r="K605" s="208"/>
      <c r="L605" s="163"/>
      <c r="M605" s="162"/>
    </row>
    <row r="606" spans="1:13" ht="12.75" customHeight="1">
      <c r="A606" s="522" t="s">
        <v>902</v>
      </c>
      <c r="B606" s="523"/>
      <c r="C606" s="178" t="s">
        <v>45</v>
      </c>
      <c r="D606" s="187">
        <v>135000</v>
      </c>
      <c r="E606" s="420">
        <v>0.127</v>
      </c>
      <c r="F606" s="420">
        <v>0.127</v>
      </c>
      <c r="G606" s="178">
        <v>2202</v>
      </c>
      <c r="H606" s="421">
        <f t="shared" si="9"/>
        <v>17145</v>
      </c>
      <c r="I606" s="187"/>
      <c r="J606" s="169">
        <v>25</v>
      </c>
      <c r="K606" s="208"/>
      <c r="L606" s="163"/>
      <c r="M606" s="162"/>
    </row>
    <row r="607" spans="1:13" ht="12.75" customHeight="1">
      <c r="A607" s="522" t="s">
        <v>903</v>
      </c>
      <c r="B607" s="523"/>
      <c r="C607" s="178" t="s">
        <v>45</v>
      </c>
      <c r="D607" s="187">
        <v>135000</v>
      </c>
      <c r="E607" s="420">
        <v>0.155</v>
      </c>
      <c r="F607" s="420">
        <v>0.155</v>
      </c>
      <c r="G607" s="178">
        <v>2203</v>
      </c>
      <c r="H607" s="421">
        <f t="shared" si="9"/>
        <v>20925</v>
      </c>
      <c r="I607" s="187"/>
      <c r="J607" s="422">
        <v>25</v>
      </c>
      <c r="K607" s="162"/>
      <c r="L607" s="163"/>
      <c r="M607" s="162"/>
    </row>
    <row r="608" spans="1:13" ht="12.75" customHeight="1">
      <c r="A608" s="522" t="s">
        <v>904</v>
      </c>
      <c r="B608" s="523"/>
      <c r="C608" s="178" t="s">
        <v>45</v>
      </c>
      <c r="D608" s="187">
        <v>125000</v>
      </c>
      <c r="E608" s="420">
        <v>0.117</v>
      </c>
      <c r="F608" s="420">
        <v>0.117</v>
      </c>
      <c r="G608" s="178">
        <v>2204</v>
      </c>
      <c r="H608" s="421">
        <f t="shared" si="9"/>
        <v>14625</v>
      </c>
      <c r="I608" s="187"/>
      <c r="J608" s="422">
        <v>25</v>
      </c>
      <c r="K608" s="162"/>
      <c r="L608" s="163"/>
      <c r="M608" s="162"/>
    </row>
    <row r="609" spans="1:13" ht="12.75" customHeight="1">
      <c r="A609" s="522" t="s">
        <v>905</v>
      </c>
      <c r="B609" s="523"/>
      <c r="C609" s="178" t="s">
        <v>45</v>
      </c>
      <c r="D609" s="187">
        <v>125000</v>
      </c>
      <c r="E609" s="420">
        <v>0.165</v>
      </c>
      <c r="F609" s="420">
        <v>0.165</v>
      </c>
      <c r="G609" s="178">
        <v>2205</v>
      </c>
      <c r="H609" s="421">
        <f t="shared" si="9"/>
        <v>20625</v>
      </c>
      <c r="I609" s="187"/>
      <c r="J609" s="422">
        <v>25</v>
      </c>
      <c r="K609" s="162"/>
      <c r="L609" s="163"/>
      <c r="M609" s="162"/>
    </row>
    <row r="610" spans="1:13" ht="12.75" customHeight="1">
      <c r="A610" s="522" t="s">
        <v>906</v>
      </c>
      <c r="B610" s="523"/>
      <c r="C610" s="178" t="s">
        <v>45</v>
      </c>
      <c r="D610" s="187">
        <v>125000</v>
      </c>
      <c r="E610" s="420">
        <v>0.106</v>
      </c>
      <c r="F610" s="420">
        <v>0.106</v>
      </c>
      <c r="G610" s="178">
        <v>2206</v>
      </c>
      <c r="H610" s="421">
        <f t="shared" si="9"/>
        <v>13250</v>
      </c>
      <c r="I610" s="187"/>
      <c r="J610" s="422">
        <v>25</v>
      </c>
      <c r="K610" s="162"/>
      <c r="L610" s="163"/>
      <c r="M610" s="162"/>
    </row>
    <row r="611" spans="1:13" ht="12.75" customHeight="1">
      <c r="A611" s="522" t="s">
        <v>907</v>
      </c>
      <c r="B611" s="523"/>
      <c r="C611" s="178" t="s">
        <v>45</v>
      </c>
      <c r="D611" s="187">
        <v>125000</v>
      </c>
      <c r="E611" s="420">
        <v>0.222</v>
      </c>
      <c r="F611" s="420">
        <v>0.222</v>
      </c>
      <c r="G611" s="178">
        <v>2207</v>
      </c>
      <c r="H611" s="421">
        <f t="shared" si="9"/>
        <v>27750</v>
      </c>
      <c r="I611" s="187"/>
      <c r="J611" s="169">
        <v>25</v>
      </c>
      <c r="K611" s="162"/>
      <c r="L611" s="163"/>
      <c r="M611" s="162"/>
    </row>
    <row r="612" spans="1:13" ht="12.75" customHeight="1">
      <c r="A612" s="522" t="s">
        <v>908</v>
      </c>
      <c r="B612" s="523"/>
      <c r="C612" s="178" t="s">
        <v>45</v>
      </c>
      <c r="D612" s="187">
        <v>125000</v>
      </c>
      <c r="E612" s="420">
        <v>0</v>
      </c>
      <c r="F612" s="420">
        <v>0</v>
      </c>
      <c r="G612" s="178"/>
      <c r="H612" s="421">
        <f t="shared" si="9"/>
        <v>0</v>
      </c>
      <c r="I612" s="187"/>
      <c r="J612" s="169">
        <v>25</v>
      </c>
      <c r="K612" s="162"/>
      <c r="L612" s="163"/>
      <c r="M612" s="162"/>
    </row>
    <row r="613" spans="1:13" ht="12.75" customHeight="1">
      <c r="A613" s="522" t="s">
        <v>909</v>
      </c>
      <c r="B613" s="523"/>
      <c r="C613" s="178" t="s">
        <v>45</v>
      </c>
      <c r="D613" s="187">
        <v>125000</v>
      </c>
      <c r="E613" s="420">
        <v>0.118</v>
      </c>
      <c r="F613" s="420">
        <v>0.118</v>
      </c>
      <c r="G613" s="178">
        <v>2208</v>
      </c>
      <c r="H613" s="421">
        <f t="shared" si="9"/>
        <v>14750</v>
      </c>
      <c r="I613" s="187"/>
      <c r="J613" s="169">
        <v>25</v>
      </c>
      <c r="K613" s="162"/>
      <c r="L613" s="163"/>
      <c r="M613" s="162"/>
    </row>
    <row r="614" spans="1:13" ht="12.75" customHeight="1">
      <c r="A614" s="522" t="s">
        <v>910</v>
      </c>
      <c r="B614" s="523"/>
      <c r="C614" s="178" t="s">
        <v>45</v>
      </c>
      <c r="D614" s="197">
        <v>135000</v>
      </c>
      <c r="E614" s="426">
        <v>0.042</v>
      </c>
      <c r="F614" s="426">
        <v>0.042</v>
      </c>
      <c r="G614" s="427">
        <v>2156</v>
      </c>
      <c r="H614" s="196"/>
      <c r="I614" s="196"/>
      <c r="J614" s="196">
        <v>24</v>
      </c>
      <c r="K614" s="162"/>
      <c r="L614" s="163"/>
      <c r="M614" s="162"/>
    </row>
    <row r="615" spans="1:13" ht="12.75" customHeight="1">
      <c r="A615" s="522" t="s">
        <v>911</v>
      </c>
      <c r="B615" s="523"/>
      <c r="C615" s="178" t="s">
        <v>45</v>
      </c>
      <c r="D615" s="197">
        <v>135000</v>
      </c>
      <c r="E615" s="426">
        <v>1</v>
      </c>
      <c r="F615" s="426">
        <v>1</v>
      </c>
      <c r="G615" s="427">
        <v>2139</v>
      </c>
      <c r="H615" s="196"/>
      <c r="I615" s="196"/>
      <c r="J615" s="428">
        <v>24</v>
      </c>
      <c r="K615" s="162"/>
      <c r="L615" s="163"/>
      <c r="M615" s="162"/>
    </row>
    <row r="616" spans="1:12" ht="12.75" customHeight="1">
      <c r="A616" s="429" t="s">
        <v>912</v>
      </c>
      <c r="B616" s="430"/>
      <c r="C616" s="430" t="s">
        <v>45</v>
      </c>
      <c r="D616" s="431">
        <v>58000</v>
      </c>
      <c r="E616" s="432">
        <v>0.635</v>
      </c>
      <c r="F616" s="433">
        <v>0.635</v>
      </c>
      <c r="G616" s="430">
        <v>2223</v>
      </c>
      <c r="H616" s="434">
        <f t="shared" si="9"/>
        <v>36830</v>
      </c>
      <c r="I616" s="435"/>
      <c r="J616" s="436">
        <v>25</v>
      </c>
      <c r="K616" s="131"/>
      <c r="L616" s="137"/>
    </row>
    <row r="617" spans="1:12" ht="12.75" customHeight="1">
      <c r="A617" s="437" t="s">
        <v>913</v>
      </c>
      <c r="B617" s="438"/>
      <c r="C617" s="438"/>
      <c r="D617" s="439"/>
      <c r="E617" s="440"/>
      <c r="F617" s="433"/>
      <c r="G617" s="430"/>
      <c r="H617" s="441">
        <f>E617*D617</f>
        <v>0</v>
      </c>
      <c r="I617" s="435"/>
      <c r="J617" s="436"/>
      <c r="K617" s="131"/>
      <c r="L617" s="137"/>
    </row>
    <row r="618" spans="1:12" ht="12.75" customHeight="1">
      <c r="A618" s="520" t="s">
        <v>914</v>
      </c>
      <c r="B618" s="521"/>
      <c r="C618" s="112"/>
      <c r="D618" s="442"/>
      <c r="E618" s="443"/>
      <c r="F618" s="444"/>
      <c r="G618" s="445"/>
      <c r="H618" s="219"/>
      <c r="I618" s="446"/>
      <c r="J618" s="229"/>
      <c r="K618" s="131"/>
      <c r="L618" s="137"/>
    </row>
    <row r="619" spans="1:26" ht="12.75" customHeight="1">
      <c r="A619" s="518" t="s">
        <v>915</v>
      </c>
      <c r="B619" s="519"/>
      <c r="C619" s="112" t="s">
        <v>45</v>
      </c>
      <c r="D619" s="447">
        <v>15000</v>
      </c>
      <c r="E619" s="448">
        <v>1.9</v>
      </c>
      <c r="F619" s="444">
        <v>1.9</v>
      </c>
      <c r="G619" s="445"/>
      <c r="H619" s="219">
        <f>E619*D619</f>
        <v>28500</v>
      </c>
      <c r="I619" s="446"/>
      <c r="J619" s="229"/>
      <c r="K619" s="131"/>
      <c r="L619" s="137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518" t="s">
        <v>916</v>
      </c>
      <c r="B620" s="519"/>
      <c r="C620" s="112" t="s">
        <v>45</v>
      </c>
      <c r="D620" s="447">
        <v>230000</v>
      </c>
      <c r="E620" s="448">
        <v>0.56</v>
      </c>
      <c r="F620" s="444">
        <v>0.56</v>
      </c>
      <c r="G620" s="445"/>
      <c r="H620" s="219">
        <f>E620*D620</f>
        <v>128800.00000000001</v>
      </c>
      <c r="I620" s="446"/>
      <c r="J620" s="229">
        <v>1</v>
      </c>
      <c r="K620" s="131"/>
      <c r="L620" s="137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518" t="s">
        <v>917</v>
      </c>
      <c r="B621" s="519"/>
      <c r="C621" s="112" t="s">
        <v>45</v>
      </c>
      <c r="D621" s="447">
        <v>15000</v>
      </c>
      <c r="E621" s="448">
        <v>1.73</v>
      </c>
      <c r="F621" s="444">
        <v>1.73</v>
      </c>
      <c r="G621" s="445"/>
      <c r="H621" s="219">
        <f>E621*D621</f>
        <v>25950</v>
      </c>
      <c r="I621" s="446"/>
      <c r="J621" s="229">
        <v>5</v>
      </c>
      <c r="K621" s="131"/>
      <c r="L621" s="137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249"/>
      <c r="B622" s="249"/>
      <c r="C622" s="112"/>
      <c r="D622" s="442"/>
      <c r="E622" s="443">
        <f>SUM(E619:E621)</f>
        <v>4.1899999999999995</v>
      </c>
      <c r="F622" s="444"/>
      <c r="G622" s="445"/>
      <c r="H622" s="219">
        <f>E622*D622</f>
        <v>0</v>
      </c>
      <c r="I622" s="446"/>
      <c r="J622" s="229">
        <v>5</v>
      </c>
      <c r="K622" s="131"/>
      <c r="L622" s="137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518" t="s">
        <v>918</v>
      </c>
      <c r="B623" s="519"/>
      <c r="C623" s="240" t="s">
        <v>45</v>
      </c>
      <c r="D623" s="449" t="s">
        <v>919</v>
      </c>
      <c r="E623" s="216">
        <v>0.022</v>
      </c>
      <c r="F623" s="227">
        <v>0.022</v>
      </c>
      <c r="G623" s="228">
        <v>167</v>
      </c>
      <c r="H623" s="450"/>
      <c r="I623" s="78"/>
      <c r="J623" s="229">
        <v>5</v>
      </c>
      <c r="K623" s="131"/>
      <c r="L623" s="137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518" t="s">
        <v>920</v>
      </c>
      <c r="B624" s="519"/>
      <c r="C624" s="112" t="s">
        <v>45</v>
      </c>
      <c r="D624" s="442">
        <v>20000</v>
      </c>
      <c r="E624" s="269">
        <v>1.2</v>
      </c>
      <c r="F624" s="270">
        <v>1.2</v>
      </c>
      <c r="G624" s="271">
        <v>1501</v>
      </c>
      <c r="H624" s="450">
        <f>D624*E624</f>
        <v>24000</v>
      </c>
      <c r="I624" s="272"/>
      <c r="J624" s="229"/>
      <c r="K624" s="131"/>
      <c r="L624" s="137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518" t="s">
        <v>921</v>
      </c>
      <c r="B625" s="519"/>
      <c r="C625" s="112" t="s">
        <v>45</v>
      </c>
      <c r="D625" s="442">
        <v>25000</v>
      </c>
      <c r="E625" s="269">
        <v>0.125</v>
      </c>
      <c r="F625" s="270">
        <v>0.125</v>
      </c>
      <c r="G625" s="271">
        <v>1499</v>
      </c>
      <c r="H625" s="450">
        <f>D625*E625</f>
        <v>3125</v>
      </c>
      <c r="I625" s="272"/>
      <c r="J625" s="237"/>
      <c r="K625" s="131"/>
      <c r="L625" s="137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518" t="s">
        <v>922</v>
      </c>
      <c r="B626" s="519"/>
      <c r="C626" s="225" t="s">
        <v>45</v>
      </c>
      <c r="D626" s="451" t="s">
        <v>919</v>
      </c>
      <c r="E626" s="269">
        <v>0.58</v>
      </c>
      <c r="F626" s="270">
        <v>0.58</v>
      </c>
      <c r="G626" s="271">
        <v>1498</v>
      </c>
      <c r="H626" s="450"/>
      <c r="I626" s="272"/>
      <c r="J626" s="452"/>
      <c r="K626" s="131"/>
      <c r="L626" s="137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518"/>
      <c r="B627" s="519"/>
      <c r="C627" s="112"/>
      <c r="D627" s="442"/>
      <c r="E627" s="443"/>
      <c r="F627" s="444"/>
      <c r="G627" s="445"/>
      <c r="H627" s="450"/>
      <c r="I627" s="446"/>
      <c r="J627" s="229">
        <v>14</v>
      </c>
      <c r="K627" s="131"/>
      <c r="L627" s="137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453" t="s">
        <v>923</v>
      </c>
      <c r="B628" s="454"/>
      <c r="C628" s="455" t="s">
        <v>6</v>
      </c>
      <c r="D628" s="456">
        <v>35000</v>
      </c>
      <c r="E628" s="457">
        <v>2.347</v>
      </c>
      <c r="F628" s="454">
        <v>2.347</v>
      </c>
      <c r="G628" s="458">
        <v>2136</v>
      </c>
      <c r="H628" s="459"/>
      <c r="I628" s="460"/>
      <c r="J628" s="461">
        <v>24</v>
      </c>
      <c r="K628" s="131"/>
      <c r="L628" s="137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520" t="s">
        <v>924</v>
      </c>
      <c r="B629" s="521"/>
      <c r="C629" s="462"/>
      <c r="D629" s="463"/>
      <c r="E629" s="242"/>
      <c r="F629" s="243"/>
      <c r="G629" s="244"/>
      <c r="H629" s="464"/>
      <c r="I629" s="93"/>
      <c r="J629" s="465"/>
      <c r="K629" s="131"/>
      <c r="L629" s="137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518" t="s">
        <v>925</v>
      </c>
      <c r="B630" s="519"/>
      <c r="C630" s="225" t="s">
        <v>926</v>
      </c>
      <c r="D630" s="451" t="s">
        <v>927</v>
      </c>
      <c r="E630" s="216">
        <v>100</v>
      </c>
      <c r="F630" s="217">
        <v>100</v>
      </c>
      <c r="G630" s="218"/>
      <c r="H630" s="450"/>
      <c r="I630" s="78"/>
      <c r="J630" s="465"/>
      <c r="K630" s="131"/>
      <c r="L630" s="137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518" t="s">
        <v>928</v>
      </c>
      <c r="B631" s="519"/>
      <c r="C631" s="225" t="s">
        <v>926</v>
      </c>
      <c r="D631" s="451" t="s">
        <v>927</v>
      </c>
      <c r="E631" s="216">
        <v>450</v>
      </c>
      <c r="F631" s="217">
        <v>450</v>
      </c>
      <c r="G631" s="218"/>
      <c r="H631" s="450"/>
      <c r="I631" s="78"/>
      <c r="J631" s="465"/>
      <c r="K631" s="131"/>
      <c r="L631" s="137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513" t="s">
        <v>929</v>
      </c>
      <c r="B632" s="513"/>
      <c r="C632" s="513"/>
      <c r="D632" s="146"/>
      <c r="E632" s="147" t="s">
        <v>97</v>
      </c>
      <c r="F632" s="148"/>
      <c r="G632" s="149"/>
      <c r="H632" s="466">
        <f>SUM(H13:H617)</f>
        <v>22848480</v>
      </c>
      <c r="K632" s="131"/>
      <c r="L632" s="137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514" t="s">
        <v>930</v>
      </c>
      <c r="B633" s="514"/>
      <c r="C633" s="240" t="s">
        <v>45</v>
      </c>
      <c r="D633" s="226">
        <v>1005000</v>
      </c>
      <c r="E633" s="216">
        <v>36</v>
      </c>
      <c r="F633" s="217">
        <v>36</v>
      </c>
      <c r="G633" s="218"/>
      <c r="H633" s="274">
        <f>D633*E633</f>
        <v>36180000</v>
      </c>
      <c r="K633" s="131"/>
      <c r="L633" s="137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515"/>
      <c r="B634" s="515"/>
      <c r="C634" s="240"/>
      <c r="D634" s="226"/>
      <c r="E634" s="467">
        <f>SUM(E13:E633)</f>
        <v>898.2349999999998</v>
      </c>
      <c r="F634" s="227"/>
      <c r="G634" s="228"/>
      <c r="H634" s="345"/>
      <c r="K634" s="131"/>
      <c r="L634" s="137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516"/>
      <c r="B635" s="516"/>
      <c r="C635" s="112"/>
      <c r="D635" s="468"/>
      <c r="E635" s="448"/>
      <c r="F635" s="444"/>
      <c r="G635" s="445"/>
      <c r="H635" s="450"/>
      <c r="I635" s="446"/>
      <c r="J635" s="229"/>
      <c r="K635" s="131"/>
      <c r="L635" s="469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517" t="s">
        <v>931</v>
      </c>
      <c r="B636" s="517"/>
      <c r="C636" s="112"/>
      <c r="D636" s="468"/>
      <c r="E636" s="448"/>
      <c r="F636" s="444"/>
      <c r="G636" s="445"/>
      <c r="H636" s="450"/>
      <c r="I636" s="446"/>
      <c r="J636" s="229"/>
      <c r="K636" s="131"/>
      <c r="L636" s="469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74"/>
      <c r="B637" s="481" t="s">
        <v>932</v>
      </c>
      <c r="C637" s="112"/>
      <c r="D637" s="468"/>
      <c r="E637" s="448"/>
      <c r="F637" s="444"/>
      <c r="G637" s="445"/>
      <c r="H637" s="450"/>
      <c r="I637" s="446"/>
      <c r="J637" s="229"/>
      <c r="K637" s="131"/>
      <c r="L637" s="469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74"/>
      <c r="B638" s="470"/>
      <c r="C638" s="112"/>
      <c r="D638" s="468"/>
      <c r="E638" s="448"/>
      <c r="F638" s="444"/>
      <c r="G638" s="445"/>
      <c r="H638" s="450"/>
      <c r="I638" s="446"/>
      <c r="J638" s="229"/>
      <c r="K638" s="131"/>
      <c r="L638" s="469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74"/>
      <c r="B639" s="482" t="s">
        <v>933</v>
      </c>
      <c r="C639" s="483" t="s">
        <v>936</v>
      </c>
      <c r="D639" s="484">
        <v>460</v>
      </c>
      <c r="E639" s="485">
        <v>260</v>
      </c>
      <c r="F639" s="444"/>
      <c r="G639" s="445"/>
      <c r="H639" s="450"/>
      <c r="I639" s="446"/>
      <c r="J639" s="229"/>
      <c r="K639" s="131"/>
      <c r="L639" s="469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74"/>
      <c r="B640" s="482" t="s">
        <v>934</v>
      </c>
      <c r="C640" s="483" t="s">
        <v>936</v>
      </c>
      <c r="D640" s="484">
        <v>1136</v>
      </c>
      <c r="E640" s="485">
        <v>260</v>
      </c>
      <c r="F640" s="444"/>
      <c r="G640" s="445"/>
      <c r="H640" s="450"/>
      <c r="I640" s="446"/>
      <c r="J640" s="229"/>
      <c r="K640" s="469"/>
      <c r="L640" s="469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74"/>
      <c r="B641" s="482" t="s">
        <v>935</v>
      </c>
      <c r="C641" s="483" t="s">
        <v>936</v>
      </c>
      <c r="D641" s="484">
        <v>3667</v>
      </c>
      <c r="E641" s="485">
        <v>260</v>
      </c>
      <c r="F641" s="444"/>
      <c r="G641" s="445"/>
      <c r="H641" s="450"/>
      <c r="I641" s="446"/>
      <c r="J641" s="229"/>
      <c r="K641" s="469"/>
      <c r="L641" s="469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74"/>
      <c r="B642" s="482"/>
      <c r="C642" s="483"/>
      <c r="D642" s="486"/>
      <c r="E642" s="443"/>
      <c r="F642" s="444"/>
      <c r="G642" s="445"/>
      <c r="H642" s="450"/>
      <c r="I642" s="446"/>
      <c r="J642" s="229"/>
      <c r="K642" s="469"/>
      <c r="L642" s="469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74"/>
      <c r="B643" s="470"/>
      <c r="C643" s="112"/>
      <c r="D643" s="468"/>
      <c r="E643" s="448"/>
      <c r="F643" s="444"/>
      <c r="G643" s="445"/>
      <c r="H643" s="450"/>
      <c r="I643" s="446"/>
      <c r="J643" s="229"/>
      <c r="K643" s="469"/>
      <c r="L643" s="469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74"/>
      <c r="B644" s="470"/>
      <c r="C644" s="112"/>
      <c r="D644" s="468"/>
      <c r="E644" s="448"/>
      <c r="F644" s="444"/>
      <c r="G644" s="445"/>
      <c r="H644" s="450"/>
      <c r="I644" s="446"/>
      <c r="J644" s="229"/>
      <c r="K644" s="469"/>
      <c r="L644" s="469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74"/>
      <c r="B645" s="470"/>
      <c r="C645" s="112"/>
      <c r="D645" s="468"/>
      <c r="E645" s="448"/>
      <c r="F645" s="444"/>
      <c r="G645" s="445"/>
      <c r="H645" s="450"/>
      <c r="I645" s="446"/>
      <c r="J645" s="229"/>
      <c r="K645" s="469"/>
      <c r="L645" s="469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74"/>
      <c r="B646" s="470"/>
      <c r="C646" s="112"/>
      <c r="D646" s="468"/>
      <c r="E646" s="448"/>
      <c r="F646" s="444"/>
      <c r="G646" s="445"/>
      <c r="H646" s="450"/>
      <c r="I646" s="446"/>
      <c r="J646" s="229"/>
      <c r="K646" s="469"/>
      <c r="L646" s="469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74"/>
      <c r="B647" s="470"/>
      <c r="C647" s="112"/>
      <c r="D647" s="468"/>
      <c r="E647" s="448"/>
      <c r="F647" s="444"/>
      <c r="G647" s="445"/>
      <c r="H647" s="450"/>
      <c r="I647" s="446"/>
      <c r="J647" s="229"/>
      <c r="K647" s="469"/>
      <c r="L647" s="469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471"/>
      <c r="B648" s="472"/>
      <c r="C648" s="112"/>
      <c r="D648" s="468"/>
      <c r="E648" s="448"/>
      <c r="F648" s="444"/>
      <c r="G648" s="445"/>
      <c r="H648" s="450"/>
      <c r="I648" s="446"/>
      <c r="J648" s="229"/>
      <c r="K648" s="469"/>
      <c r="L648" s="469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511"/>
      <c r="B649" s="512"/>
      <c r="C649" s="112"/>
      <c r="D649" s="468"/>
      <c r="E649" s="448"/>
      <c r="F649" s="444"/>
      <c r="G649" s="445"/>
      <c r="H649" s="450"/>
      <c r="I649" s="446"/>
      <c r="J649" s="229"/>
      <c r="K649" s="469"/>
      <c r="L649" s="469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511"/>
      <c r="B650" s="512"/>
      <c r="C650" s="225"/>
      <c r="D650" s="451"/>
      <c r="E650" s="269"/>
      <c r="F650" s="270"/>
      <c r="G650" s="271"/>
      <c r="H650" s="473"/>
      <c r="I650" s="272"/>
      <c r="K650" s="469"/>
      <c r="L650" s="469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511"/>
      <c r="B651" s="512"/>
      <c r="C651" s="225"/>
      <c r="D651" s="451"/>
      <c r="E651" s="269"/>
      <c r="F651" s="270"/>
      <c r="G651" s="271"/>
      <c r="H651" s="473"/>
      <c r="I651" s="272"/>
      <c r="K651" s="469"/>
      <c r="L651" s="469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474"/>
      <c r="B652" s="475"/>
      <c r="C652" s="225"/>
      <c r="D652" s="451"/>
      <c r="E652" s="269"/>
      <c r="F652" s="270"/>
      <c r="G652" s="271"/>
      <c r="H652" s="473"/>
      <c r="I652" s="272"/>
      <c r="K652" s="469"/>
      <c r="L652" s="469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74"/>
      <c r="B653" s="470"/>
      <c r="C653" s="112"/>
      <c r="D653" s="468"/>
      <c r="E653" s="269"/>
      <c r="F653" s="270"/>
      <c r="G653" s="271"/>
      <c r="H653" s="470"/>
      <c r="I653" s="272"/>
      <c r="K653" s="469"/>
      <c r="L653" s="469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74"/>
      <c r="B654" s="470"/>
      <c r="C654" s="112"/>
      <c r="D654" s="468"/>
      <c r="E654" s="269"/>
      <c r="F654" s="270"/>
      <c r="G654" s="271"/>
      <c r="H654" s="470"/>
      <c r="I654" s="272"/>
      <c r="K654" s="469"/>
      <c r="L654" s="469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74"/>
      <c r="B655" s="470"/>
      <c r="C655" s="112"/>
      <c r="D655" s="468"/>
      <c r="E655" s="269"/>
      <c r="F655" s="270"/>
      <c r="G655" s="271"/>
      <c r="H655" s="470"/>
      <c r="I655" s="272"/>
      <c r="K655" s="469"/>
      <c r="L655" s="469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74"/>
      <c r="B656" s="470"/>
      <c r="C656" s="112"/>
      <c r="D656" s="468"/>
      <c r="E656" s="269"/>
      <c r="F656" s="270"/>
      <c r="G656" s="271"/>
      <c r="H656" s="470"/>
      <c r="I656" s="272"/>
      <c r="K656" s="469"/>
      <c r="L656" s="469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74"/>
      <c r="B657" s="470"/>
      <c r="C657" s="112"/>
      <c r="D657" s="468"/>
      <c r="E657" s="269"/>
      <c r="F657" s="270"/>
      <c r="G657" s="271"/>
      <c r="H657" s="470"/>
      <c r="I657" s="272"/>
      <c r="K657" s="469"/>
      <c r="L657" s="469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74"/>
      <c r="B658" s="470"/>
      <c r="C658" s="112"/>
      <c r="D658" s="468"/>
      <c r="E658" s="269"/>
      <c r="F658" s="270"/>
      <c r="G658" s="271"/>
      <c r="H658" s="470"/>
      <c r="I658" s="272"/>
      <c r="K658" s="469"/>
      <c r="L658" s="469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5:26" ht="12.75" customHeight="1">
      <c r="E659" s="476" t="s">
        <v>97</v>
      </c>
      <c r="F659" s="477">
        <f>SUM(F635:F658)</f>
        <v>0</v>
      </c>
      <c r="G659" s="478"/>
      <c r="H659" s="195"/>
      <c r="J659" s="389"/>
      <c r="K659" s="469"/>
      <c r="L659" s="469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5:26" ht="12.75" customHeight="1">
      <c r="E660" s="476"/>
      <c r="F660" s="476"/>
      <c r="G660" s="478"/>
      <c r="H660" s="195"/>
      <c r="K660" s="469"/>
      <c r="L660" s="469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5:26" ht="12.75" customHeight="1">
      <c r="E661" s="476"/>
      <c r="F661" s="476"/>
      <c r="G661" s="478"/>
      <c r="H661" s="195"/>
      <c r="I661" s="479"/>
      <c r="J661" s="480"/>
      <c r="K661" s="469"/>
      <c r="L661" s="469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5:26" ht="12.75" customHeight="1">
      <c r="E662" s="476"/>
      <c r="F662" s="476"/>
      <c r="G662" s="478"/>
      <c r="H662" s="195"/>
      <c r="I662" s="479"/>
      <c r="J662" s="480"/>
      <c r="K662" s="469"/>
      <c r="L662" s="469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5:26" ht="12.75" customHeight="1">
      <c r="E663" s="476"/>
      <c r="F663" s="476"/>
      <c r="G663" s="478"/>
      <c r="H663" s="195"/>
      <c r="I663" s="479"/>
      <c r="J663" s="480"/>
      <c r="K663" s="469"/>
      <c r="L663" s="469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5:26" ht="12.75" customHeight="1">
      <c r="E664" s="476"/>
      <c r="F664" s="476"/>
      <c r="G664" s="478"/>
      <c r="H664" s="195"/>
      <c r="I664" s="479"/>
      <c r="J664" s="480"/>
      <c r="K664" s="469"/>
      <c r="L664" s="469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8:26" ht="12.75" customHeight="1">
      <c r="H665" s="195"/>
      <c r="I665" s="479"/>
      <c r="J665" s="480"/>
      <c r="K665" s="469"/>
      <c r="L665" s="469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8:26" ht="12.75" customHeight="1">
      <c r="H666" s="195"/>
      <c r="I666" s="479"/>
      <c r="J666" s="480"/>
      <c r="K666" s="469"/>
      <c r="L666" s="469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8:26" ht="12.75" customHeight="1">
      <c r="H667" s="195"/>
      <c r="I667" s="479"/>
      <c r="J667" s="480"/>
      <c r="K667" s="469"/>
      <c r="L667" s="469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8:26" ht="12.75" customHeight="1">
      <c r="H668" s="195"/>
      <c r="I668" s="479"/>
      <c r="J668" s="480"/>
      <c r="K668" s="469"/>
      <c r="L668" s="469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8:26" ht="12.75" customHeight="1">
      <c r="H669" s="195"/>
      <c r="I669" s="479"/>
      <c r="J669" s="480"/>
      <c r="K669" s="469"/>
      <c r="L669" s="469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8:26" ht="12.75" customHeight="1">
      <c r="H670" s="195"/>
      <c r="I670" s="479"/>
      <c r="J670" s="480"/>
      <c r="K670" s="469"/>
      <c r="L670" s="469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8:26" ht="12.75" customHeight="1">
      <c r="H671" s="195"/>
      <c r="I671" s="479"/>
      <c r="J671" s="480"/>
      <c r="K671" s="469"/>
      <c r="L671" s="469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8:26" ht="12.75" customHeight="1">
      <c r="H672" s="195"/>
      <c r="I672" s="479"/>
      <c r="J672" s="480"/>
      <c r="K672" s="469"/>
      <c r="L672" s="469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8:26" ht="12.75" customHeight="1">
      <c r="H673" s="195"/>
      <c r="I673" s="479"/>
      <c r="J673" s="480"/>
      <c r="K673" s="469"/>
      <c r="L673" s="469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8:26" ht="12.75" customHeight="1">
      <c r="H674" s="195"/>
      <c r="I674" s="479"/>
      <c r="J674" s="480"/>
      <c r="K674" s="469"/>
      <c r="L674" s="469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8:26" ht="12.75" customHeight="1">
      <c r="H675" s="195"/>
      <c r="I675" s="479"/>
      <c r="J675" s="480"/>
      <c r="K675" s="469"/>
      <c r="L675" s="469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8:26" ht="12.75" customHeight="1">
      <c r="H676" s="195"/>
      <c r="I676" s="479"/>
      <c r="J676" s="480"/>
      <c r="K676" s="469"/>
      <c r="L676" s="469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8:26" ht="12.75" customHeight="1">
      <c r="H677" s="195"/>
      <c r="I677" s="479"/>
      <c r="J677" s="480"/>
      <c r="K677" s="469"/>
      <c r="L677" s="469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8:26" ht="12.75" customHeight="1">
      <c r="H678" s="195"/>
      <c r="I678" s="479"/>
      <c r="J678" s="480"/>
      <c r="K678" s="469"/>
      <c r="L678" s="469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8:26" ht="12.75" customHeight="1">
      <c r="H679" s="195"/>
      <c r="I679" s="479"/>
      <c r="J679" s="480"/>
      <c r="K679" s="469"/>
      <c r="L679" s="469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8:26" ht="12.75" customHeight="1">
      <c r="H680" s="195"/>
      <c r="I680" s="479"/>
      <c r="J680" s="480"/>
      <c r="K680" s="469"/>
      <c r="L680" s="469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8:26" ht="12.75" customHeight="1">
      <c r="H681" s="195"/>
      <c r="I681" s="479"/>
      <c r="J681" s="480"/>
      <c r="K681" s="469"/>
      <c r="L681" s="469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8:26" ht="12.75" customHeight="1">
      <c r="H682" s="195"/>
      <c r="I682" s="479"/>
      <c r="J682" s="480"/>
      <c r="K682" s="469"/>
      <c r="L682" s="469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8:12" ht="12.75" customHeight="1">
      <c r="H683" s="195"/>
      <c r="I683" s="479"/>
      <c r="J683" s="480"/>
      <c r="K683" s="469"/>
      <c r="L683" s="469"/>
    </row>
    <row r="684" spans="8:12" ht="12.75" customHeight="1">
      <c r="H684" s="195"/>
      <c r="I684" s="479"/>
      <c r="J684" s="480"/>
      <c r="K684" s="469"/>
      <c r="L684" s="469"/>
    </row>
    <row r="685" spans="8:11" ht="12.75" customHeight="1">
      <c r="H685" s="195"/>
      <c r="I685" s="479"/>
      <c r="J685" s="480"/>
      <c r="K685" s="469"/>
    </row>
    <row r="686" spans="8:11" ht="12.75" customHeight="1">
      <c r="H686" s="195"/>
      <c r="I686" s="479"/>
      <c r="J686" s="480"/>
      <c r="K686" s="469"/>
    </row>
    <row r="687" spans="8:11" ht="12.75" customHeight="1">
      <c r="H687" s="195"/>
      <c r="I687" s="479"/>
      <c r="J687" s="480"/>
      <c r="K687" s="469"/>
    </row>
    <row r="688" spans="8:11" ht="12.75" customHeight="1">
      <c r="H688" s="195"/>
      <c r="I688" s="479"/>
      <c r="J688" s="480"/>
      <c r="K688" s="469"/>
    </row>
    <row r="689" spans="8:11" ht="12.75" customHeight="1">
      <c r="H689" s="195"/>
      <c r="I689" s="479"/>
      <c r="J689" s="480"/>
      <c r="K689" s="469"/>
    </row>
    <row r="690" spans="8:10" ht="12.75" customHeight="1">
      <c r="H690" s="195"/>
      <c r="I690" s="479"/>
      <c r="J690" s="480"/>
    </row>
    <row r="691" spans="8:10" ht="12.75" customHeight="1">
      <c r="H691" s="195"/>
      <c r="I691" s="479"/>
      <c r="J691" s="480"/>
    </row>
    <row r="692" spans="8:10" ht="12.75" customHeight="1">
      <c r="H692" s="195"/>
      <c r="I692" s="479"/>
      <c r="J692" s="480"/>
    </row>
    <row r="693" spans="8:10" ht="12.75" customHeight="1">
      <c r="H693" s="195"/>
      <c r="I693" s="479"/>
      <c r="J693" s="480"/>
    </row>
    <row r="694" spans="8:10" ht="12.75" customHeight="1">
      <c r="H694" s="195"/>
      <c r="I694" s="479"/>
      <c r="J694" s="480"/>
    </row>
    <row r="695" spans="8:10" ht="12.75" customHeight="1">
      <c r="H695" s="195"/>
      <c r="I695" s="479"/>
      <c r="J695" s="480"/>
    </row>
    <row r="696" spans="8:10" ht="12.75" customHeight="1">
      <c r="H696" s="195"/>
      <c r="I696" s="479"/>
      <c r="J696" s="480"/>
    </row>
    <row r="697" spans="8:10" ht="12.75" customHeight="1">
      <c r="H697" s="195"/>
      <c r="I697" s="479"/>
      <c r="J697" s="480"/>
    </row>
    <row r="698" spans="8:10" ht="12.75" customHeight="1">
      <c r="H698" s="195"/>
      <c r="I698" s="479"/>
      <c r="J698" s="480"/>
    </row>
    <row r="699" spans="8:10" ht="12.75" customHeight="1">
      <c r="H699" s="195"/>
      <c r="I699" s="479"/>
      <c r="J699" s="480"/>
    </row>
    <row r="700" spans="8:10" ht="12.75" customHeight="1">
      <c r="H700" s="195"/>
      <c r="I700" s="479"/>
      <c r="J700" s="480"/>
    </row>
    <row r="701" spans="8:10" ht="12.75" customHeight="1">
      <c r="H701" s="195"/>
      <c r="I701" s="479"/>
      <c r="J701" s="480"/>
    </row>
    <row r="702" spans="8:10" ht="12.75" customHeight="1">
      <c r="H702" s="195"/>
      <c r="I702" s="479"/>
      <c r="J702" s="480"/>
    </row>
    <row r="703" spans="8:10" ht="12.75" customHeight="1">
      <c r="H703" s="195"/>
      <c r="I703" s="479"/>
      <c r="J703" s="480"/>
    </row>
    <row r="704" spans="8:10" ht="12.75" customHeight="1">
      <c r="H704" s="195"/>
      <c r="I704" s="479"/>
      <c r="J704" s="480"/>
    </row>
    <row r="705" spans="8:10" ht="12.75" customHeight="1">
      <c r="H705" s="195"/>
      <c r="I705" s="479"/>
      <c r="J705" s="480"/>
    </row>
    <row r="706" spans="8:9" ht="12.75" customHeight="1">
      <c r="H706" s="195"/>
      <c r="I706" s="479"/>
    </row>
    <row r="707" spans="8:9" ht="12.75" customHeight="1">
      <c r="H707" s="195"/>
      <c r="I707" s="479"/>
    </row>
    <row r="708" spans="8:9" ht="12.75" customHeight="1">
      <c r="H708" s="195"/>
      <c r="I708" s="479"/>
    </row>
    <row r="709" spans="8:9" ht="12.75" customHeight="1">
      <c r="H709" s="195"/>
      <c r="I709" s="479"/>
    </row>
    <row r="710" ht="12.75" customHeight="1">
      <c r="H710" s="195"/>
    </row>
    <row r="711" ht="12.75" customHeight="1">
      <c r="H711" s="195"/>
    </row>
    <row r="712" ht="12.75" customHeight="1">
      <c r="H712" s="195"/>
    </row>
    <row r="713" ht="12.75" customHeight="1">
      <c r="H713" s="195"/>
    </row>
    <row r="714" ht="12.75" customHeight="1">
      <c r="H714" s="195"/>
    </row>
    <row r="715" ht="12.75" customHeight="1">
      <c r="H715" s="195"/>
    </row>
  </sheetData>
  <sheetProtection/>
  <mergeCells count="584">
    <mergeCell ref="A1:J1"/>
    <mergeCell ref="A2:B3"/>
    <mergeCell ref="D2:D3"/>
    <mergeCell ref="A4:C4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2:B22"/>
    <mergeCell ref="A25:B25"/>
    <mergeCell ref="A26:B26"/>
    <mergeCell ref="A27:B27"/>
    <mergeCell ref="A28:C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50:B50"/>
    <mergeCell ref="A54:B54"/>
    <mergeCell ref="A55:B55"/>
    <mergeCell ref="A57:B57"/>
    <mergeCell ref="A58:B58"/>
    <mergeCell ref="A59:B59"/>
    <mergeCell ref="A60:B60"/>
    <mergeCell ref="A61:B61"/>
    <mergeCell ref="A63:B63"/>
    <mergeCell ref="A65:B65"/>
    <mergeCell ref="A68:B68"/>
    <mergeCell ref="A72:B72"/>
    <mergeCell ref="A73:B73"/>
    <mergeCell ref="A74:B74"/>
    <mergeCell ref="A75:B75"/>
    <mergeCell ref="E75:E76"/>
    <mergeCell ref="F75:F76"/>
    <mergeCell ref="A76:B76"/>
    <mergeCell ref="A77:B77"/>
    <mergeCell ref="A78:B78"/>
    <mergeCell ref="A79:B79"/>
    <mergeCell ref="A80:B80"/>
    <mergeCell ref="A81:B81"/>
    <mergeCell ref="A82:C82"/>
    <mergeCell ref="A83:B83"/>
    <mergeCell ref="A84:B84"/>
    <mergeCell ref="A85:C85"/>
    <mergeCell ref="A89:B89"/>
    <mergeCell ref="A90:B90"/>
    <mergeCell ref="A91:C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6:B106"/>
    <mergeCell ref="A107:B107"/>
    <mergeCell ref="A111:B111"/>
    <mergeCell ref="A112:B112"/>
    <mergeCell ref="A113:B113"/>
    <mergeCell ref="A114:B114"/>
    <mergeCell ref="A115:C115"/>
    <mergeCell ref="A116:B116"/>
    <mergeCell ref="A117:B117"/>
    <mergeCell ref="A118:B118"/>
    <mergeCell ref="A119:B119"/>
    <mergeCell ref="A120:B120"/>
    <mergeCell ref="A121:C121"/>
    <mergeCell ref="A122:B122"/>
    <mergeCell ref="A123:B123"/>
    <mergeCell ref="A124:B124"/>
    <mergeCell ref="A125:B125"/>
    <mergeCell ref="A126:B126"/>
    <mergeCell ref="A127:C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C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C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4:B184"/>
    <mergeCell ref="A186:C186"/>
    <mergeCell ref="A187:B187"/>
    <mergeCell ref="A188:B188"/>
    <mergeCell ref="A189:B189"/>
    <mergeCell ref="A190:C190"/>
    <mergeCell ref="A191:B191"/>
    <mergeCell ref="A192:B192"/>
    <mergeCell ref="A193:C193"/>
    <mergeCell ref="A194:B194"/>
    <mergeCell ref="A195:B195"/>
    <mergeCell ref="A196:B196"/>
    <mergeCell ref="A197:B197"/>
    <mergeCell ref="A198:B198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C215"/>
    <mergeCell ref="A216:B216"/>
    <mergeCell ref="A217:B217"/>
    <mergeCell ref="A218:B218"/>
    <mergeCell ref="A220:B220"/>
    <mergeCell ref="A221:B221"/>
    <mergeCell ref="A222:B222"/>
    <mergeCell ref="A223:B223"/>
    <mergeCell ref="A224:C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8:B268"/>
    <mergeCell ref="A269:B269"/>
    <mergeCell ref="A270:B270"/>
    <mergeCell ref="A271:B271"/>
    <mergeCell ref="A272:B272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8:C288"/>
    <mergeCell ref="A289:C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C309"/>
    <mergeCell ref="A311:B311"/>
    <mergeCell ref="A312:B312"/>
    <mergeCell ref="A313:B313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C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B354"/>
    <mergeCell ref="A355:B355"/>
    <mergeCell ref="A356:B356"/>
    <mergeCell ref="A359:B359"/>
    <mergeCell ref="A360:B360"/>
    <mergeCell ref="A361:B361"/>
    <mergeCell ref="A362:B362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C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C451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C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1:B511"/>
    <mergeCell ref="A512:B512"/>
    <mergeCell ref="A513:B513"/>
    <mergeCell ref="A514:B514"/>
    <mergeCell ref="A515:C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C547"/>
    <mergeCell ref="A548:C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C563"/>
    <mergeCell ref="A564:B564"/>
    <mergeCell ref="A567:C567"/>
    <mergeCell ref="A568:B568"/>
    <mergeCell ref="A569:C569"/>
    <mergeCell ref="A570:B570"/>
    <mergeCell ref="A571:B571"/>
    <mergeCell ref="A574:C574"/>
    <mergeCell ref="A575:B575"/>
    <mergeCell ref="A578:B578"/>
    <mergeCell ref="A581:B581"/>
    <mergeCell ref="A582:B582"/>
    <mergeCell ref="A583:B583"/>
    <mergeCell ref="A584:B584"/>
    <mergeCell ref="A585:B585"/>
    <mergeCell ref="A586:B586"/>
    <mergeCell ref="A587:D587"/>
    <mergeCell ref="A588:C588"/>
    <mergeCell ref="A589:C589"/>
    <mergeCell ref="A590:C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E602:E603"/>
    <mergeCell ref="F602:F603"/>
    <mergeCell ref="I602:I603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8:B618"/>
    <mergeCell ref="A619:B619"/>
    <mergeCell ref="A620:B620"/>
    <mergeCell ref="A621:B621"/>
    <mergeCell ref="A623:B623"/>
    <mergeCell ref="A624:B624"/>
    <mergeCell ref="A625:B625"/>
    <mergeCell ref="A626:B626"/>
    <mergeCell ref="A627:B627"/>
    <mergeCell ref="A629:B629"/>
    <mergeCell ref="A630:B630"/>
    <mergeCell ref="A631:B631"/>
    <mergeCell ref="A650:B650"/>
    <mergeCell ref="A651:B651"/>
    <mergeCell ref="A632:C632"/>
    <mergeCell ref="A633:B633"/>
    <mergeCell ref="A634:B634"/>
    <mergeCell ref="A635:B635"/>
    <mergeCell ref="A636:B636"/>
    <mergeCell ref="A649:B649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5.421875" style="1" customWidth="1"/>
    <col min="2" max="2" width="23.28125" style="1" customWidth="1"/>
    <col min="3" max="3" width="8.140625" style="1" customWidth="1"/>
    <col min="4" max="4" width="9.57421875" style="2" customWidth="1"/>
    <col min="5" max="5" width="16.57421875" style="1" customWidth="1"/>
    <col min="6" max="6" width="22.00390625" style="1" customWidth="1"/>
    <col min="7" max="7" width="20.421875" style="1" customWidth="1"/>
    <col min="8" max="8" width="9.140625" style="1" customWidth="1"/>
    <col min="9" max="9" width="18.57421875" style="1" customWidth="1"/>
    <col min="10" max="10" width="14.57421875" style="1" bestFit="1" customWidth="1"/>
    <col min="11" max="16384" width="9.140625" style="1" customWidth="1"/>
  </cols>
  <sheetData>
    <row r="1" spans="1:3" ht="12.75">
      <c r="A1" s="5"/>
      <c r="B1" s="6"/>
      <c r="C1" s="6"/>
    </row>
    <row r="2" spans="1:3" ht="12.75">
      <c r="A2" s="6"/>
      <c r="B2" s="6"/>
      <c r="C2" s="6"/>
    </row>
    <row r="3" spans="1:6" ht="18">
      <c r="A3" s="5"/>
      <c r="B3" s="6"/>
      <c r="C3" s="6"/>
      <c r="F3" s="495">
        <f ca="1">TODAY()</f>
        <v>40225</v>
      </c>
    </row>
    <row r="4" spans="1:5" ht="12.75">
      <c r="A4" s="5"/>
      <c r="B4" s="6"/>
      <c r="C4" s="6"/>
      <c r="E4" s="41"/>
    </row>
    <row r="5" spans="1:5" ht="15.75">
      <c r="A5" s="6"/>
      <c r="B5" s="6"/>
      <c r="C5" s="6"/>
      <c r="E5" s="500" t="s">
        <v>961</v>
      </c>
    </row>
    <row r="6" spans="1:5" ht="18.75">
      <c r="A6" s="7"/>
      <c r="B6" s="6"/>
      <c r="C6" s="6"/>
      <c r="E6" s="503" t="s">
        <v>1065</v>
      </c>
    </row>
    <row r="7" spans="1:3" ht="12.75">
      <c r="A7" s="6"/>
      <c r="B7" s="6"/>
      <c r="C7" s="6"/>
    </row>
    <row r="8" spans="1:6" ht="27">
      <c r="A8" s="8" t="s">
        <v>0</v>
      </c>
      <c r="B8" s="9" t="s">
        <v>1</v>
      </c>
      <c r="C8" s="8" t="s">
        <v>2</v>
      </c>
      <c r="D8" s="487" t="s">
        <v>3</v>
      </c>
      <c r="E8" s="491" t="s">
        <v>940</v>
      </c>
      <c r="F8" s="493" t="s">
        <v>939</v>
      </c>
    </row>
    <row r="9" spans="1:6" ht="12.75">
      <c r="A9" s="3"/>
      <c r="B9" s="23"/>
      <c r="C9" s="4"/>
      <c r="D9" s="4"/>
      <c r="E9" s="87"/>
      <c r="F9" s="87"/>
    </row>
    <row r="10" spans="1:6" ht="31.5">
      <c r="A10" s="10"/>
      <c r="B10" s="489" t="s">
        <v>942</v>
      </c>
      <c r="C10" s="26"/>
      <c r="D10" s="490"/>
      <c r="E10" s="496"/>
      <c r="F10" s="496"/>
    </row>
    <row r="11" spans="1:6" ht="15.75">
      <c r="A11" s="10"/>
      <c r="B11" s="489" t="s">
        <v>944</v>
      </c>
      <c r="C11" s="26" t="s">
        <v>941</v>
      </c>
      <c r="D11" s="490" t="s">
        <v>938</v>
      </c>
      <c r="E11" s="488">
        <v>20800</v>
      </c>
      <c r="F11" s="494">
        <v>5.06</v>
      </c>
    </row>
    <row r="12" spans="1:6" ht="15.75">
      <c r="A12" s="10"/>
      <c r="B12" s="489" t="s">
        <v>945</v>
      </c>
      <c r="C12" s="26" t="s">
        <v>941</v>
      </c>
      <c r="D12" s="490" t="s">
        <v>938</v>
      </c>
      <c r="E12" s="488">
        <v>20800</v>
      </c>
      <c r="F12" s="494">
        <v>8.99</v>
      </c>
    </row>
    <row r="13" spans="1:6" ht="15.75">
      <c r="A13" s="3">
        <v>1</v>
      </c>
      <c r="B13" s="498" t="s">
        <v>946</v>
      </c>
      <c r="C13" s="26" t="s">
        <v>941</v>
      </c>
      <c r="D13" s="490" t="s">
        <v>938</v>
      </c>
      <c r="E13" s="488">
        <v>20800</v>
      </c>
      <c r="F13" s="494">
        <v>14.05</v>
      </c>
    </row>
    <row r="14" spans="1:6" ht="15.75">
      <c r="A14" s="3">
        <v>2</v>
      </c>
      <c r="B14" s="499" t="s">
        <v>947</v>
      </c>
      <c r="C14" s="26" t="s">
        <v>941</v>
      </c>
      <c r="D14" s="490" t="s">
        <v>938</v>
      </c>
      <c r="E14" s="488">
        <v>20300</v>
      </c>
      <c r="F14" s="494">
        <v>19.71</v>
      </c>
    </row>
    <row r="15" spans="1:6" ht="15.75">
      <c r="A15" s="3">
        <v>3</v>
      </c>
      <c r="B15" s="499" t="s">
        <v>948</v>
      </c>
      <c r="C15" s="26" t="s">
        <v>941</v>
      </c>
      <c r="D15" s="490" t="s">
        <v>938</v>
      </c>
      <c r="E15" s="488">
        <v>19900</v>
      </c>
      <c r="F15" s="494">
        <v>26.3</v>
      </c>
    </row>
    <row r="16" spans="1:6" ht="15.75">
      <c r="A16" s="3">
        <v>4</v>
      </c>
      <c r="B16" s="499" t="s">
        <v>949</v>
      </c>
      <c r="C16" s="26" t="s">
        <v>941</v>
      </c>
      <c r="D16" s="490" t="s">
        <v>938</v>
      </c>
      <c r="E16" s="488">
        <v>19900</v>
      </c>
      <c r="F16" s="494">
        <v>34.34</v>
      </c>
    </row>
    <row r="17" spans="1:6" ht="15.75">
      <c r="A17" s="3">
        <v>5</v>
      </c>
      <c r="B17" s="489" t="s">
        <v>950</v>
      </c>
      <c r="C17" s="26" t="s">
        <v>941</v>
      </c>
      <c r="D17" s="490" t="s">
        <v>938</v>
      </c>
      <c r="E17" s="488">
        <v>19900</v>
      </c>
      <c r="F17" s="494">
        <v>43.47</v>
      </c>
    </row>
    <row r="18" spans="1:6" ht="15.75">
      <c r="A18" s="3">
        <v>6</v>
      </c>
      <c r="B18" s="489" t="s">
        <v>951</v>
      </c>
      <c r="C18" s="26" t="s">
        <v>941</v>
      </c>
      <c r="D18" s="490" t="s">
        <v>938</v>
      </c>
      <c r="E18" s="488">
        <v>19900</v>
      </c>
      <c r="F18" s="494">
        <v>53.69</v>
      </c>
    </row>
    <row r="19" spans="1:6" ht="15.75">
      <c r="A19" s="3">
        <v>7</v>
      </c>
      <c r="B19" s="489" t="s">
        <v>952</v>
      </c>
      <c r="C19" s="26" t="s">
        <v>941</v>
      </c>
      <c r="D19" s="490" t="s">
        <v>938</v>
      </c>
      <c r="E19" s="488">
        <v>19900</v>
      </c>
      <c r="F19" s="494">
        <v>64.77</v>
      </c>
    </row>
    <row r="20" spans="1:6" ht="15.75">
      <c r="A20" s="3">
        <v>8</v>
      </c>
      <c r="B20" s="489" t="s">
        <v>953</v>
      </c>
      <c r="C20" s="26" t="s">
        <v>941</v>
      </c>
      <c r="D20" s="490" t="s">
        <v>938</v>
      </c>
      <c r="E20" s="488">
        <v>19650</v>
      </c>
      <c r="F20" s="494">
        <v>82.57</v>
      </c>
    </row>
    <row r="21" spans="1:6" ht="15.75">
      <c r="A21" s="3">
        <v>9</v>
      </c>
      <c r="B21" s="489" t="s">
        <v>954</v>
      </c>
      <c r="C21" s="26" t="s">
        <v>941</v>
      </c>
      <c r="D21" s="490" t="s">
        <v>938</v>
      </c>
      <c r="E21" s="488">
        <v>19650</v>
      </c>
      <c r="F21" s="494">
        <v>103.59</v>
      </c>
    </row>
    <row r="22" spans="1:6" ht="15.75">
      <c r="A22" s="3">
        <v>10</v>
      </c>
      <c r="B22" s="499" t="s">
        <v>955</v>
      </c>
      <c r="C22" s="26" t="s">
        <v>941</v>
      </c>
      <c r="D22" s="490" t="s">
        <v>938</v>
      </c>
      <c r="E22" s="488">
        <v>19650</v>
      </c>
      <c r="F22" s="494">
        <v>135.33</v>
      </c>
    </row>
    <row r="23" spans="1:6" ht="15.75">
      <c r="A23" s="3">
        <v>11</v>
      </c>
      <c r="B23" s="499" t="s">
        <v>956</v>
      </c>
      <c r="C23" s="26" t="s">
        <v>941</v>
      </c>
      <c r="D23" s="490" t="s">
        <v>938</v>
      </c>
      <c r="E23" s="488">
        <v>19650</v>
      </c>
      <c r="F23" s="494">
        <v>171.36</v>
      </c>
    </row>
    <row r="24" spans="1:6" ht="15.75">
      <c r="A24" s="3">
        <v>12</v>
      </c>
      <c r="B24" s="489" t="s">
        <v>957</v>
      </c>
      <c r="C24" s="26" t="s">
        <v>941</v>
      </c>
      <c r="D24" s="490" t="s">
        <v>938</v>
      </c>
      <c r="E24" s="488">
        <v>19650</v>
      </c>
      <c r="F24" s="494">
        <v>211.68</v>
      </c>
    </row>
    <row r="25" spans="1:6" ht="18">
      <c r="A25" s="3"/>
      <c r="B25" s="492"/>
      <c r="C25" s="26"/>
      <c r="D25" s="490"/>
      <c r="E25" s="488"/>
      <c r="F25" s="494"/>
    </row>
    <row r="26" spans="1:6" ht="30" customHeight="1">
      <c r="A26" s="10"/>
      <c r="B26" s="497" t="s">
        <v>943</v>
      </c>
      <c r="C26" s="26"/>
      <c r="D26" s="490"/>
      <c r="E26" s="488" t="s">
        <v>1024</v>
      </c>
      <c r="F26" s="494" t="s">
        <v>1025</v>
      </c>
    </row>
    <row r="27" spans="1:6" ht="15.75">
      <c r="A27" s="10"/>
      <c r="B27" s="497" t="s">
        <v>990</v>
      </c>
      <c r="C27" s="26" t="s">
        <v>941</v>
      </c>
      <c r="D27" s="490" t="s">
        <v>938</v>
      </c>
      <c r="E27" s="501">
        <v>21500</v>
      </c>
      <c r="F27" s="494">
        <v>36.1</v>
      </c>
    </row>
    <row r="28" spans="1:6" ht="15.75">
      <c r="A28" s="10"/>
      <c r="B28" s="497" t="s">
        <v>991</v>
      </c>
      <c r="C28" s="26" t="s">
        <v>941</v>
      </c>
      <c r="D28" s="490" t="s">
        <v>938</v>
      </c>
      <c r="E28" s="501">
        <v>21500</v>
      </c>
      <c r="F28" s="494">
        <v>47.22</v>
      </c>
    </row>
    <row r="29" spans="1:6" ht="15.75">
      <c r="A29" s="10"/>
      <c r="B29" s="497" t="s">
        <v>972</v>
      </c>
      <c r="C29" s="26" t="s">
        <v>941</v>
      </c>
      <c r="D29" s="490" t="s">
        <v>938</v>
      </c>
      <c r="E29" s="501">
        <v>21400</v>
      </c>
      <c r="F29" s="494">
        <v>59.56</v>
      </c>
    </row>
    <row r="30" spans="1:6" ht="15.75">
      <c r="A30" s="10">
        <v>13</v>
      </c>
      <c r="B30" s="497" t="s">
        <v>973</v>
      </c>
      <c r="C30" s="26" t="s">
        <v>941</v>
      </c>
      <c r="D30" s="490" t="s">
        <v>938</v>
      </c>
      <c r="E30" s="501">
        <v>21500</v>
      </c>
      <c r="F30" s="494">
        <v>73.68</v>
      </c>
    </row>
    <row r="31" spans="1:6" ht="15.75">
      <c r="A31" s="10">
        <v>14</v>
      </c>
      <c r="B31" s="497" t="s">
        <v>958</v>
      </c>
      <c r="C31" s="26" t="s">
        <v>941</v>
      </c>
      <c r="D31" s="490" t="s">
        <v>938</v>
      </c>
      <c r="E31" s="501">
        <v>21500</v>
      </c>
      <c r="F31" s="494">
        <v>67.5</v>
      </c>
    </row>
    <row r="32" spans="1:6" ht="26.25" customHeight="1">
      <c r="A32" s="10">
        <v>15</v>
      </c>
      <c r="B32" s="497" t="s">
        <v>959</v>
      </c>
      <c r="C32" s="26" t="s">
        <v>941</v>
      </c>
      <c r="D32" s="490" t="s">
        <v>938</v>
      </c>
      <c r="E32" s="501">
        <v>21500</v>
      </c>
      <c r="F32" s="494">
        <v>93.21</v>
      </c>
    </row>
    <row r="33" spans="1:6" ht="15.75">
      <c r="A33" s="10">
        <v>16</v>
      </c>
      <c r="B33" s="497" t="s">
        <v>974</v>
      </c>
      <c r="C33" s="26" t="s">
        <v>941</v>
      </c>
      <c r="D33" s="490" t="s">
        <v>938</v>
      </c>
      <c r="E33" s="501">
        <v>20800</v>
      </c>
      <c r="F33" s="494">
        <v>115.56</v>
      </c>
    </row>
    <row r="34" spans="1:6" ht="15.75">
      <c r="A34" s="10">
        <v>17</v>
      </c>
      <c r="B34" s="497" t="s">
        <v>975</v>
      </c>
      <c r="C34" s="26" t="s">
        <v>941</v>
      </c>
      <c r="D34" s="490" t="s">
        <v>938</v>
      </c>
      <c r="E34" s="501">
        <v>20800</v>
      </c>
      <c r="F34" s="494">
        <v>137.47</v>
      </c>
    </row>
    <row r="35" spans="1:6" ht="15.75">
      <c r="A35" s="10">
        <v>17</v>
      </c>
      <c r="B35" s="497" t="s">
        <v>960</v>
      </c>
      <c r="C35" s="26" t="s">
        <v>941</v>
      </c>
      <c r="D35" s="490" t="s">
        <v>938</v>
      </c>
      <c r="E35" s="501">
        <v>20800</v>
      </c>
      <c r="F35" s="494">
        <v>153.33</v>
      </c>
    </row>
    <row r="36" spans="1:6" ht="15.75">
      <c r="A36" s="10">
        <v>18</v>
      </c>
      <c r="B36" s="497" t="s">
        <v>976</v>
      </c>
      <c r="C36" s="26" t="s">
        <v>941</v>
      </c>
      <c r="D36" s="490" t="s">
        <v>938</v>
      </c>
      <c r="E36" s="501">
        <v>20800</v>
      </c>
      <c r="F36" s="494">
        <v>139.07</v>
      </c>
    </row>
    <row r="37" spans="1:6" ht="15.75">
      <c r="A37" s="10">
        <v>19</v>
      </c>
      <c r="B37" s="497" t="s">
        <v>977</v>
      </c>
      <c r="C37" s="26" t="s">
        <v>941</v>
      </c>
      <c r="D37" s="490" t="s">
        <v>938</v>
      </c>
      <c r="E37" s="501">
        <v>20800</v>
      </c>
      <c r="F37" s="494">
        <v>164.97</v>
      </c>
    </row>
    <row r="38" spans="1:6" ht="15.75">
      <c r="A38" s="10"/>
      <c r="B38" s="497" t="s">
        <v>978</v>
      </c>
      <c r="C38" s="26" t="s">
        <v>941</v>
      </c>
      <c r="D38" s="490" t="s">
        <v>938</v>
      </c>
      <c r="E38" s="501">
        <v>20800</v>
      </c>
      <c r="F38" s="494">
        <v>217.45</v>
      </c>
    </row>
    <row r="39" spans="1:6" ht="37.5" customHeight="1">
      <c r="A39" s="10">
        <v>19</v>
      </c>
      <c r="B39" s="497" t="s">
        <v>979</v>
      </c>
      <c r="C39" s="26" t="s">
        <v>941</v>
      </c>
      <c r="D39" s="490" t="s">
        <v>938</v>
      </c>
      <c r="E39" s="501">
        <v>21100</v>
      </c>
      <c r="F39" s="494">
        <v>179.74</v>
      </c>
    </row>
    <row r="40" spans="1:6" ht="15.75">
      <c r="A40" s="10"/>
      <c r="B40" s="497" t="s">
        <v>980</v>
      </c>
      <c r="C40" s="26" t="s">
        <v>941</v>
      </c>
      <c r="D40" s="490" t="s">
        <v>938</v>
      </c>
      <c r="E40" s="501">
        <v>21100</v>
      </c>
      <c r="F40" s="494">
        <v>235.58</v>
      </c>
    </row>
    <row r="41" spans="1:6" ht="15.75">
      <c r="A41" s="10">
        <v>20</v>
      </c>
      <c r="B41" s="497" t="s">
        <v>981</v>
      </c>
      <c r="C41" s="26" t="s">
        <v>941</v>
      </c>
      <c r="D41" s="490" t="s">
        <v>938</v>
      </c>
      <c r="E41" s="501">
        <v>21100</v>
      </c>
      <c r="F41" s="494">
        <v>235.58</v>
      </c>
    </row>
    <row r="42" spans="1:6" ht="15.75">
      <c r="A42" s="10"/>
      <c r="B42" s="497" t="s">
        <v>982</v>
      </c>
      <c r="C42" s="26" t="s">
        <v>941</v>
      </c>
      <c r="D42" s="490" t="s">
        <v>938</v>
      </c>
      <c r="E42" s="501">
        <v>21100</v>
      </c>
      <c r="F42" s="494">
        <v>266.65</v>
      </c>
    </row>
    <row r="43" spans="1:6" ht="15.75">
      <c r="A43" s="10">
        <v>21</v>
      </c>
      <c r="B43" s="497" t="s">
        <v>983</v>
      </c>
      <c r="C43" s="26" t="s">
        <v>941</v>
      </c>
      <c r="D43" s="490" t="s">
        <v>938</v>
      </c>
      <c r="E43" s="501">
        <v>21100</v>
      </c>
      <c r="F43" s="494">
        <v>367.65</v>
      </c>
    </row>
    <row r="44" spans="1:6" ht="15.75">
      <c r="A44" s="10"/>
      <c r="B44" s="497" t="s">
        <v>984</v>
      </c>
      <c r="C44" s="26" t="s">
        <v>941</v>
      </c>
      <c r="D44" s="490" t="s">
        <v>938</v>
      </c>
      <c r="E44" s="501">
        <v>21100</v>
      </c>
      <c r="F44" s="494">
        <v>263.75</v>
      </c>
    </row>
    <row r="45" spans="1:6" ht="15.75">
      <c r="A45" s="10"/>
      <c r="B45" s="497" t="s">
        <v>985</v>
      </c>
      <c r="C45" s="26" t="s">
        <v>941</v>
      </c>
      <c r="D45" s="490" t="s">
        <v>938</v>
      </c>
      <c r="E45" s="501">
        <v>21100</v>
      </c>
      <c r="F45" s="494">
        <v>299.57</v>
      </c>
    </row>
    <row r="46" spans="1:6" ht="15.75">
      <c r="A46" s="10">
        <v>22</v>
      </c>
      <c r="B46" s="497" t="s">
        <v>986</v>
      </c>
      <c r="C46" s="26" t="s">
        <v>941</v>
      </c>
      <c r="D46" s="490" t="s">
        <v>938</v>
      </c>
      <c r="E46" s="501">
        <v>21100</v>
      </c>
      <c r="F46" s="494">
        <v>425.7</v>
      </c>
    </row>
    <row r="47" spans="1:6" ht="15.75">
      <c r="A47" s="10">
        <v>23</v>
      </c>
      <c r="B47" s="497" t="s">
        <v>987</v>
      </c>
      <c r="C47" s="26" t="s">
        <v>941</v>
      </c>
      <c r="D47" s="490" t="s">
        <v>938</v>
      </c>
      <c r="E47" s="501">
        <v>21100</v>
      </c>
      <c r="F47" s="494">
        <v>466.63</v>
      </c>
    </row>
    <row r="48" spans="1:6" ht="15.75">
      <c r="A48" s="10">
        <v>24</v>
      </c>
      <c r="B48" s="497" t="s">
        <v>988</v>
      </c>
      <c r="C48" s="26" t="s">
        <v>941</v>
      </c>
      <c r="D48" s="490" t="s">
        <v>938</v>
      </c>
      <c r="E48" s="501">
        <v>21100</v>
      </c>
      <c r="F48" s="494">
        <v>551.48</v>
      </c>
    </row>
    <row r="49" spans="1:6" ht="15.75">
      <c r="A49" s="10"/>
      <c r="B49" s="497"/>
      <c r="C49" s="26"/>
      <c r="D49" s="490"/>
      <c r="E49" s="501"/>
      <c r="F49" s="494"/>
    </row>
    <row r="50" spans="1:6" ht="15.75">
      <c r="A50" s="10"/>
      <c r="B50" s="497" t="s">
        <v>962</v>
      </c>
      <c r="C50" s="26"/>
      <c r="D50" s="490"/>
      <c r="E50" s="502" t="s">
        <v>45</v>
      </c>
      <c r="F50" s="494"/>
    </row>
    <row r="51" spans="1:6" ht="15.75">
      <c r="A51" s="10">
        <v>23</v>
      </c>
      <c r="B51" s="497" t="s">
        <v>963</v>
      </c>
      <c r="C51" s="26" t="s">
        <v>941</v>
      </c>
      <c r="D51" s="490" t="s">
        <v>938</v>
      </c>
      <c r="E51" s="501">
        <v>20700</v>
      </c>
      <c r="F51" s="494">
        <v>115.22</v>
      </c>
    </row>
    <row r="52" spans="1:6" ht="15.75">
      <c r="A52" s="10">
        <v>24</v>
      </c>
      <c r="B52" s="497" t="s">
        <v>964</v>
      </c>
      <c r="C52" s="26" t="s">
        <v>941</v>
      </c>
      <c r="D52" s="490" t="s">
        <v>938</v>
      </c>
      <c r="E52" s="501">
        <v>20700</v>
      </c>
      <c r="F52" s="494">
        <v>140.45</v>
      </c>
    </row>
    <row r="53" spans="1:6" ht="15.75">
      <c r="A53" s="10">
        <v>25</v>
      </c>
      <c r="B53" s="497" t="s">
        <v>965</v>
      </c>
      <c r="C53" s="26" t="s">
        <v>941</v>
      </c>
      <c r="D53" s="490" t="s">
        <v>938</v>
      </c>
      <c r="E53" s="501">
        <v>20700</v>
      </c>
      <c r="F53" s="494">
        <v>167.83</v>
      </c>
    </row>
    <row r="54" spans="1:6" ht="15.75">
      <c r="A54" s="10">
        <v>26</v>
      </c>
      <c r="B54" s="497" t="s">
        <v>966</v>
      </c>
      <c r="C54" s="26" t="s">
        <v>941</v>
      </c>
      <c r="D54" s="490" t="s">
        <v>938</v>
      </c>
      <c r="E54" s="501">
        <v>20700</v>
      </c>
      <c r="F54" s="494">
        <v>204.49</v>
      </c>
    </row>
    <row r="55" spans="1:6" ht="15.75">
      <c r="A55" s="10">
        <v>27</v>
      </c>
      <c r="B55" s="497" t="s">
        <v>967</v>
      </c>
      <c r="C55" s="26" t="s">
        <v>941</v>
      </c>
      <c r="D55" s="490" t="s">
        <v>938</v>
      </c>
      <c r="E55" s="501">
        <v>22400</v>
      </c>
      <c r="F55" s="494">
        <v>267.91</v>
      </c>
    </row>
    <row r="56" spans="1:6" ht="15.75">
      <c r="A56" s="10">
        <v>28</v>
      </c>
      <c r="B56" s="497" t="s">
        <v>968</v>
      </c>
      <c r="C56" s="26" t="s">
        <v>941</v>
      </c>
      <c r="D56" s="490" t="s">
        <v>938</v>
      </c>
      <c r="E56" s="501">
        <v>22400</v>
      </c>
      <c r="F56" s="494">
        <v>316.85</v>
      </c>
    </row>
    <row r="57" spans="1:6" ht="15.75">
      <c r="A57" s="10">
        <v>29</v>
      </c>
      <c r="B57" s="497" t="s">
        <v>969</v>
      </c>
      <c r="C57" s="26" t="s">
        <v>941</v>
      </c>
      <c r="D57" s="490" t="s">
        <v>938</v>
      </c>
      <c r="E57" s="501">
        <v>22400</v>
      </c>
      <c r="F57" s="494">
        <v>365.81</v>
      </c>
    </row>
    <row r="58" spans="1:6" ht="15.75">
      <c r="A58" s="10">
        <v>30</v>
      </c>
      <c r="B58" s="497" t="s">
        <v>970</v>
      </c>
      <c r="C58" s="26" t="s">
        <v>941</v>
      </c>
      <c r="D58" s="490" t="s">
        <v>938</v>
      </c>
      <c r="E58" s="501">
        <v>22400</v>
      </c>
      <c r="F58" s="494">
        <v>419.89</v>
      </c>
    </row>
    <row r="59" spans="1:6" ht="15.75">
      <c r="A59" s="10">
        <v>31</v>
      </c>
      <c r="B59" s="497" t="s">
        <v>989</v>
      </c>
      <c r="C59" s="26" t="s">
        <v>941</v>
      </c>
      <c r="D59" s="490" t="s">
        <v>938</v>
      </c>
      <c r="E59" s="501">
        <v>22400</v>
      </c>
      <c r="F59" s="494">
        <v>473.97</v>
      </c>
    </row>
    <row r="60" spans="1:6" ht="15.75">
      <c r="A60" s="10">
        <v>32</v>
      </c>
      <c r="B60" s="497" t="s">
        <v>971</v>
      </c>
      <c r="C60" s="26" t="s">
        <v>941</v>
      </c>
      <c r="D60" s="490" t="s">
        <v>938</v>
      </c>
      <c r="E60" s="501">
        <v>22400</v>
      </c>
      <c r="F60" s="494">
        <v>540.95</v>
      </c>
    </row>
    <row r="61" spans="2:6" ht="15.75">
      <c r="B61" s="497" t="s">
        <v>992</v>
      </c>
      <c r="C61" s="26" t="s">
        <v>941</v>
      </c>
      <c r="D61" s="490" t="s">
        <v>938</v>
      </c>
      <c r="E61" s="501">
        <v>24500</v>
      </c>
      <c r="F61" s="494">
        <v>676.15</v>
      </c>
    </row>
    <row r="62" spans="2:6" ht="15.75">
      <c r="B62" s="497" t="s">
        <v>993</v>
      </c>
      <c r="C62" s="26" t="s">
        <v>941</v>
      </c>
      <c r="D62" s="490" t="s">
        <v>938</v>
      </c>
      <c r="E62" s="501">
        <v>26200</v>
      </c>
      <c r="F62" s="494">
        <v>834.63</v>
      </c>
    </row>
    <row r="63" spans="2:6" ht="15.75">
      <c r="B63" s="497" t="s">
        <v>994</v>
      </c>
      <c r="C63" s="26" t="s">
        <v>941</v>
      </c>
      <c r="D63" s="490" t="s">
        <v>938</v>
      </c>
      <c r="E63" s="501">
        <v>26200</v>
      </c>
      <c r="F63" s="494">
        <v>958.03</v>
      </c>
    </row>
    <row r="64" spans="2:6" ht="15.75">
      <c r="B64" s="497" t="s">
        <v>995</v>
      </c>
      <c r="C64" s="26" t="s">
        <v>941</v>
      </c>
      <c r="D64" s="490" t="s">
        <v>938</v>
      </c>
      <c r="E64" s="501">
        <v>29455</v>
      </c>
      <c r="F64" s="494">
        <v>1236.25</v>
      </c>
    </row>
    <row r="65" spans="2:6" ht="15.75">
      <c r="B65" s="497" t="s">
        <v>996</v>
      </c>
      <c r="C65" s="26" t="s">
        <v>941</v>
      </c>
      <c r="D65" s="490" t="s">
        <v>938</v>
      </c>
      <c r="E65" s="501">
        <v>29456</v>
      </c>
      <c r="F65" s="494">
        <v>1419.12</v>
      </c>
    </row>
    <row r="66" spans="2:6" ht="15.75">
      <c r="B66" s="497" t="s">
        <v>997</v>
      </c>
      <c r="C66" s="26" t="s">
        <v>941</v>
      </c>
      <c r="D66" s="490" t="s">
        <v>938</v>
      </c>
      <c r="E66" s="501">
        <v>30300</v>
      </c>
      <c r="F66" s="494">
        <v>1683.33</v>
      </c>
    </row>
    <row r="67" spans="2:6" ht="15.75">
      <c r="B67" s="497"/>
      <c r="C67" s="26"/>
      <c r="D67" s="490"/>
      <c r="E67" s="501"/>
      <c r="F67" s="494"/>
    </row>
    <row r="68" spans="2:6" ht="15.75">
      <c r="B68" s="497" t="s">
        <v>998</v>
      </c>
      <c r="C68" s="26"/>
      <c r="D68" s="490"/>
      <c r="E68" s="501"/>
      <c r="F68" s="494"/>
    </row>
    <row r="69" spans="2:6" ht="15.75">
      <c r="B69" s="497" t="s">
        <v>999</v>
      </c>
      <c r="C69" s="26" t="s">
        <v>941</v>
      </c>
      <c r="D69" s="490" t="s">
        <v>938</v>
      </c>
      <c r="E69" s="501">
        <v>27500</v>
      </c>
      <c r="F69" s="494">
        <v>325</v>
      </c>
    </row>
    <row r="70" spans="2:6" ht="15.75">
      <c r="B70" s="497" t="s">
        <v>1000</v>
      </c>
      <c r="C70" s="26" t="s">
        <v>941</v>
      </c>
      <c r="D70" s="490" t="s">
        <v>938</v>
      </c>
      <c r="E70" s="501">
        <v>27500</v>
      </c>
      <c r="F70" s="494">
        <v>275.24</v>
      </c>
    </row>
    <row r="71" spans="2:6" ht="15.75">
      <c r="B71" s="497" t="s">
        <v>1001</v>
      </c>
      <c r="C71" s="26" t="s">
        <v>941</v>
      </c>
      <c r="D71" s="490" t="s">
        <v>938</v>
      </c>
      <c r="E71" s="501">
        <v>27500</v>
      </c>
      <c r="F71" s="494">
        <v>328.74</v>
      </c>
    </row>
    <row r="72" spans="2:6" ht="15.75">
      <c r="B72" s="497" t="s">
        <v>1002</v>
      </c>
      <c r="C72" s="26" t="s">
        <v>941</v>
      </c>
      <c r="D72" s="490" t="s">
        <v>938</v>
      </c>
      <c r="E72" s="501">
        <v>22700</v>
      </c>
      <c r="F72" s="494">
        <v>274.21</v>
      </c>
    </row>
    <row r="73" spans="2:6" ht="15.75">
      <c r="B73" s="497" t="s">
        <v>1003</v>
      </c>
      <c r="C73" s="26" t="s">
        <v>941</v>
      </c>
      <c r="D73" s="490" t="s">
        <v>938</v>
      </c>
      <c r="E73" s="501">
        <v>22700</v>
      </c>
      <c r="F73" s="494">
        <v>336.84</v>
      </c>
    </row>
    <row r="74" spans="2:6" ht="15.75">
      <c r="B74" s="497" t="s">
        <v>1004</v>
      </c>
      <c r="C74" s="26" t="s">
        <v>941</v>
      </c>
      <c r="D74" s="490" t="s">
        <v>938</v>
      </c>
      <c r="E74" s="501">
        <v>29700</v>
      </c>
      <c r="F74" s="494">
        <v>433.99</v>
      </c>
    </row>
    <row r="75" spans="2:6" ht="15.75">
      <c r="B75" s="497" t="s">
        <v>1005</v>
      </c>
      <c r="C75" s="26" t="s">
        <v>941</v>
      </c>
      <c r="D75" s="490" t="s">
        <v>938</v>
      </c>
      <c r="E75" s="501">
        <v>29700</v>
      </c>
      <c r="F75" s="494">
        <v>539.57</v>
      </c>
    </row>
    <row r="76" spans="2:6" ht="15.75">
      <c r="B76" s="497" t="s">
        <v>1006</v>
      </c>
      <c r="C76" s="26" t="s">
        <v>941</v>
      </c>
      <c r="D76" s="490" t="s">
        <v>938</v>
      </c>
      <c r="E76" s="501">
        <v>29700</v>
      </c>
      <c r="F76" s="494">
        <v>526.27</v>
      </c>
    </row>
    <row r="77" spans="2:6" ht="15.75">
      <c r="B77" s="497" t="s">
        <v>1007</v>
      </c>
      <c r="C77" s="26" t="s">
        <v>941</v>
      </c>
      <c r="D77" s="490" t="s">
        <v>938</v>
      </c>
      <c r="E77" s="501">
        <v>29700</v>
      </c>
      <c r="F77" s="494">
        <v>642.01</v>
      </c>
    </row>
    <row r="78" spans="2:6" ht="15.75">
      <c r="B78" s="497" t="s">
        <v>1008</v>
      </c>
      <c r="C78" s="26" t="s">
        <v>941</v>
      </c>
      <c r="D78" s="490" t="s">
        <v>938</v>
      </c>
      <c r="E78" s="501">
        <v>29469</v>
      </c>
      <c r="F78" s="494">
        <v>759.85</v>
      </c>
    </row>
    <row r="79" spans="2:6" ht="15.75">
      <c r="B79" s="497" t="s">
        <v>1009</v>
      </c>
      <c r="C79" s="26" t="s">
        <v>941</v>
      </c>
      <c r="D79" s="490" t="s">
        <v>938</v>
      </c>
      <c r="E79" s="501">
        <v>29469</v>
      </c>
      <c r="F79" s="494">
        <v>873.44</v>
      </c>
    </row>
    <row r="80" spans="2:6" ht="15.75">
      <c r="B80" s="497" t="s">
        <v>1010</v>
      </c>
      <c r="C80" s="26" t="s">
        <v>941</v>
      </c>
      <c r="D80" s="490" t="s">
        <v>938</v>
      </c>
      <c r="E80" s="501">
        <v>29469</v>
      </c>
      <c r="F80" s="494">
        <v>949.28</v>
      </c>
    </row>
    <row r="81" spans="2:6" ht="15.75">
      <c r="B81" s="497" t="s">
        <v>1011</v>
      </c>
      <c r="C81" s="26" t="s">
        <v>941</v>
      </c>
      <c r="D81" s="490" t="s">
        <v>938</v>
      </c>
      <c r="E81" s="501">
        <v>29472</v>
      </c>
      <c r="F81" s="494">
        <v>1055.85</v>
      </c>
    </row>
    <row r="82" spans="2:6" ht="15.75">
      <c r="B82" s="497" t="s">
        <v>1012</v>
      </c>
      <c r="C82" s="26" t="s">
        <v>941</v>
      </c>
      <c r="D82" s="490" t="s">
        <v>938</v>
      </c>
      <c r="E82" s="501">
        <v>33000</v>
      </c>
      <c r="F82" s="494">
        <v>1248.36</v>
      </c>
    </row>
    <row r="83" spans="2:6" ht="15.75">
      <c r="B83" s="497" t="s">
        <v>1013</v>
      </c>
      <c r="C83" s="26" t="s">
        <v>941</v>
      </c>
      <c r="D83" s="490" t="s">
        <v>938</v>
      </c>
      <c r="E83" s="501">
        <v>33000</v>
      </c>
      <c r="F83" s="494">
        <v>1390.11</v>
      </c>
    </row>
    <row r="84" spans="2:6" ht="15.75">
      <c r="B84" s="497" t="s">
        <v>1014</v>
      </c>
      <c r="C84" s="26" t="s">
        <v>941</v>
      </c>
      <c r="D84" s="490" t="s">
        <v>938</v>
      </c>
      <c r="E84" s="501">
        <v>33000</v>
      </c>
      <c r="F84" s="494">
        <v>1476.65</v>
      </c>
    </row>
    <row r="85" spans="2:6" ht="15.75">
      <c r="B85" s="497" t="s">
        <v>1015</v>
      </c>
      <c r="C85" s="26" t="s">
        <v>941</v>
      </c>
      <c r="D85" s="490" t="s">
        <v>938</v>
      </c>
      <c r="E85" s="501">
        <v>33000</v>
      </c>
      <c r="F85" s="494">
        <v>1642.86</v>
      </c>
    </row>
    <row r="86" spans="2:6" ht="15.75">
      <c r="B86" s="497" t="s">
        <v>1016</v>
      </c>
      <c r="C86" s="26" t="s">
        <v>941</v>
      </c>
      <c r="D86" s="490" t="s">
        <v>938</v>
      </c>
      <c r="E86" s="501">
        <v>33000</v>
      </c>
      <c r="F86" s="494">
        <v>1824.52</v>
      </c>
    </row>
    <row r="87" spans="2:6" ht="15.75">
      <c r="B87" s="497" t="s">
        <v>1017</v>
      </c>
      <c r="C87" s="26" t="s">
        <v>941</v>
      </c>
      <c r="D87" s="490" t="s">
        <v>938</v>
      </c>
      <c r="E87" s="501">
        <v>33000</v>
      </c>
      <c r="F87" s="494">
        <v>2073.77</v>
      </c>
    </row>
    <row r="88" spans="2:6" ht="15.75">
      <c r="B88" s="497" t="s">
        <v>1018</v>
      </c>
      <c r="C88" s="26" t="s">
        <v>941</v>
      </c>
      <c r="D88" s="490" t="s">
        <v>938</v>
      </c>
      <c r="E88" s="501">
        <v>33000</v>
      </c>
      <c r="F88" s="494">
        <v>2272.46</v>
      </c>
    </row>
    <row r="89" spans="2:6" ht="15.75">
      <c r="B89" s="497" t="s">
        <v>1019</v>
      </c>
      <c r="C89" s="26" t="s">
        <v>941</v>
      </c>
      <c r="D89" s="490" t="s">
        <v>938</v>
      </c>
      <c r="E89" s="501">
        <v>33000</v>
      </c>
      <c r="F89" s="494">
        <v>2564.19</v>
      </c>
    </row>
    <row r="90" spans="2:6" ht="15.75">
      <c r="B90" s="497" t="s">
        <v>1020</v>
      </c>
      <c r="C90" s="26" t="s">
        <v>941</v>
      </c>
      <c r="D90" s="490" t="s">
        <v>938</v>
      </c>
      <c r="E90" s="501">
        <v>33900</v>
      </c>
      <c r="F90" s="494">
        <v>2845.62</v>
      </c>
    </row>
    <row r="91" spans="2:6" ht="15.75">
      <c r="B91" s="497" t="s">
        <v>1021</v>
      </c>
      <c r="C91" s="26" t="s">
        <v>941</v>
      </c>
      <c r="D91" s="490" t="s">
        <v>938</v>
      </c>
      <c r="E91" s="501">
        <v>33900</v>
      </c>
      <c r="F91" s="494">
        <v>3143.95</v>
      </c>
    </row>
    <row r="92" spans="2:6" ht="15.75">
      <c r="B92" s="497" t="s">
        <v>1022</v>
      </c>
      <c r="C92" s="26" t="s">
        <v>941</v>
      </c>
      <c r="D92" s="490" t="s">
        <v>938</v>
      </c>
      <c r="E92" s="501">
        <v>33900</v>
      </c>
      <c r="F92" s="494">
        <v>3480.8</v>
      </c>
    </row>
    <row r="93" spans="2:6" ht="15.75">
      <c r="B93" s="497" t="s">
        <v>1023</v>
      </c>
      <c r="C93" s="26" t="s">
        <v>941</v>
      </c>
      <c r="D93" s="490" t="s">
        <v>938</v>
      </c>
      <c r="E93" s="501">
        <v>33900</v>
      </c>
      <c r="F93" s="494">
        <v>3822.06</v>
      </c>
    </row>
    <row r="94" spans="2:6" ht="15.75">
      <c r="B94" s="497"/>
      <c r="C94" s="26"/>
      <c r="D94" s="490"/>
      <c r="E94" s="501"/>
      <c r="F94" s="494"/>
    </row>
    <row r="95" spans="2:6" ht="15.75">
      <c r="B95" s="504" t="s">
        <v>1026</v>
      </c>
      <c r="C95" s="504"/>
      <c r="D95" s="505"/>
      <c r="E95" s="504"/>
      <c r="F95" s="504" t="s">
        <v>1027</v>
      </c>
    </row>
    <row r="96" spans="2:6" ht="15">
      <c r="B96" s="506" t="s">
        <v>1028</v>
      </c>
      <c r="C96" s="506"/>
      <c r="D96" s="507" t="s">
        <v>938</v>
      </c>
      <c r="E96" s="506">
        <v>22500</v>
      </c>
      <c r="F96" s="506">
        <v>304.55</v>
      </c>
    </row>
    <row r="97" spans="2:6" ht="15">
      <c r="B97" s="506" t="s">
        <v>1029</v>
      </c>
      <c r="C97" s="506"/>
      <c r="D97" s="507" t="s">
        <v>938</v>
      </c>
      <c r="E97" s="506">
        <v>21500</v>
      </c>
      <c r="F97" s="506">
        <v>388.18</v>
      </c>
    </row>
    <row r="98" spans="2:6" ht="15">
      <c r="B98" s="506" t="s">
        <v>1030</v>
      </c>
      <c r="C98" s="506"/>
      <c r="D98" s="507" t="s">
        <v>938</v>
      </c>
      <c r="E98" s="506">
        <v>21300</v>
      </c>
      <c r="F98" s="506">
        <v>576.86</v>
      </c>
    </row>
    <row r="99" spans="2:6" ht="15">
      <c r="B99" s="506" t="s">
        <v>1031</v>
      </c>
      <c r="C99" s="506"/>
      <c r="D99" s="507" t="s">
        <v>938</v>
      </c>
      <c r="E99" s="506">
        <v>18900</v>
      </c>
      <c r="F99" s="506">
        <v>593.46</v>
      </c>
    </row>
    <row r="100" spans="2:6" ht="15">
      <c r="B100" s="506" t="s">
        <v>1032</v>
      </c>
      <c r="C100" s="506"/>
      <c r="D100" s="507" t="s">
        <v>938</v>
      </c>
      <c r="E100" s="506">
        <v>20400</v>
      </c>
      <c r="F100" s="506">
        <v>920.81</v>
      </c>
    </row>
    <row r="101" spans="2:6" ht="15">
      <c r="B101" s="506" t="s">
        <v>1033</v>
      </c>
      <c r="C101" s="506"/>
      <c r="D101" s="507" t="s">
        <v>938</v>
      </c>
      <c r="E101" s="506">
        <v>20400</v>
      </c>
      <c r="F101" s="508">
        <v>1104.97</v>
      </c>
    </row>
    <row r="102" spans="2:6" ht="15">
      <c r="B102" s="506" t="s">
        <v>1034</v>
      </c>
      <c r="C102" s="506"/>
      <c r="D102" s="507" t="s">
        <v>938</v>
      </c>
      <c r="E102" s="506">
        <v>20400</v>
      </c>
      <c r="F102" s="508">
        <v>1473.29</v>
      </c>
    </row>
    <row r="103" spans="2:6" ht="15">
      <c r="B103" s="506" t="s">
        <v>1035</v>
      </c>
      <c r="C103" s="506"/>
      <c r="D103" s="507" t="s">
        <v>938</v>
      </c>
      <c r="E103" s="506">
        <v>20400</v>
      </c>
      <c r="F103" s="508">
        <v>1841.61</v>
      </c>
    </row>
    <row r="104" spans="2:6" ht="15">
      <c r="B104" s="506" t="s">
        <v>1036</v>
      </c>
      <c r="C104" s="506"/>
      <c r="D104" s="507" t="s">
        <v>938</v>
      </c>
      <c r="E104" s="506">
        <v>20400</v>
      </c>
      <c r="F104" s="508">
        <v>2209.93</v>
      </c>
    </row>
    <row r="105" spans="2:6" ht="15">
      <c r="B105" s="506" t="s">
        <v>1037</v>
      </c>
      <c r="C105" s="506"/>
      <c r="D105" s="507" t="s">
        <v>938</v>
      </c>
      <c r="E105" s="506">
        <v>22000</v>
      </c>
      <c r="F105" s="508">
        <v>2780.47</v>
      </c>
    </row>
    <row r="106" spans="2:6" ht="15">
      <c r="B106" s="506"/>
      <c r="C106" s="506"/>
      <c r="D106" s="507"/>
      <c r="E106" s="506"/>
      <c r="F106" s="506"/>
    </row>
    <row r="107" spans="2:6" ht="15">
      <c r="B107" s="506" t="s">
        <v>1038</v>
      </c>
      <c r="C107" s="506"/>
      <c r="D107" s="507"/>
      <c r="E107" s="506"/>
      <c r="F107" s="506"/>
    </row>
    <row r="108" spans="2:6" ht="15">
      <c r="B108" s="506">
        <v>0.5</v>
      </c>
      <c r="C108" s="506"/>
      <c r="D108" s="507" t="s">
        <v>938</v>
      </c>
      <c r="E108" s="506">
        <v>20000</v>
      </c>
      <c r="F108" s="506">
        <v>90.28</v>
      </c>
    </row>
    <row r="109" spans="2:6" ht="15">
      <c r="B109" s="506">
        <v>0.6</v>
      </c>
      <c r="C109" s="506"/>
      <c r="D109" s="507" t="s">
        <v>938</v>
      </c>
      <c r="E109" s="506">
        <v>23600</v>
      </c>
      <c r="F109" s="506">
        <v>127.83</v>
      </c>
    </row>
    <row r="110" spans="2:6" ht="15">
      <c r="B110" s="506">
        <v>0.9</v>
      </c>
      <c r="C110" s="506"/>
      <c r="D110" s="507" t="s">
        <v>938</v>
      </c>
      <c r="E110" s="506">
        <v>22200</v>
      </c>
      <c r="F110" s="506">
        <v>180.24</v>
      </c>
    </row>
    <row r="111" spans="2:6" ht="15">
      <c r="B111" s="506">
        <v>1</v>
      </c>
      <c r="C111" s="506"/>
      <c r="D111" s="507" t="s">
        <v>938</v>
      </c>
      <c r="E111" s="506">
        <v>15000</v>
      </c>
      <c r="F111" s="506">
        <v>135.41</v>
      </c>
    </row>
    <row r="112" spans="2:6" ht="15">
      <c r="B112" s="506">
        <v>1.2</v>
      </c>
      <c r="C112" s="506"/>
      <c r="D112" s="507" t="s">
        <v>938</v>
      </c>
      <c r="E112" s="506">
        <v>22200</v>
      </c>
      <c r="F112" s="506">
        <v>240.49</v>
      </c>
    </row>
    <row r="113" spans="2:6" ht="15">
      <c r="B113" s="506">
        <v>1.5</v>
      </c>
      <c r="C113" s="506"/>
      <c r="D113" s="507" t="s">
        <v>938</v>
      </c>
      <c r="E113" s="506">
        <v>22200</v>
      </c>
      <c r="F113" s="506">
        <v>300.49</v>
      </c>
    </row>
    <row r="114" spans="2:6" ht="15">
      <c r="B114" s="506">
        <v>2</v>
      </c>
      <c r="C114" s="506"/>
      <c r="D114" s="507" t="s">
        <v>938</v>
      </c>
      <c r="E114" s="506">
        <v>22200</v>
      </c>
      <c r="F114" s="506">
        <v>400.82</v>
      </c>
    </row>
    <row r="115" spans="2:6" ht="15">
      <c r="B115" s="506">
        <v>2.5</v>
      </c>
      <c r="C115" s="506"/>
      <c r="D115" s="507" t="s">
        <v>938</v>
      </c>
      <c r="E115" s="506">
        <v>22200</v>
      </c>
      <c r="F115" s="506">
        <v>601.23</v>
      </c>
    </row>
    <row r="116" spans="2:6" ht="15">
      <c r="B116" s="506">
        <v>3</v>
      </c>
      <c r="C116" s="506"/>
      <c r="D116" s="507" t="s">
        <v>938</v>
      </c>
      <c r="E116" s="506">
        <v>22200</v>
      </c>
      <c r="F116" s="506">
        <v>801.64</v>
      </c>
    </row>
    <row r="117" spans="2:6" ht="15">
      <c r="B117" s="506"/>
      <c r="C117" s="506"/>
      <c r="D117" s="507"/>
      <c r="E117" s="506"/>
      <c r="F117" s="506"/>
    </row>
    <row r="118" spans="2:6" ht="15">
      <c r="B118" s="506" t="s">
        <v>1039</v>
      </c>
      <c r="C118" s="506"/>
      <c r="D118" s="507"/>
      <c r="E118" s="506"/>
      <c r="F118" s="506"/>
    </row>
    <row r="119" spans="2:6" ht="15">
      <c r="B119" s="506" t="s">
        <v>1040</v>
      </c>
      <c r="C119" s="506"/>
      <c r="D119" s="507" t="s">
        <v>938</v>
      </c>
      <c r="E119" s="506">
        <v>22100</v>
      </c>
      <c r="F119" s="508">
        <v>1012.55</v>
      </c>
    </row>
    <row r="120" spans="2:6" ht="15">
      <c r="B120" s="506" t="s">
        <v>1041</v>
      </c>
      <c r="C120" s="506"/>
      <c r="D120" s="507" t="s">
        <v>938</v>
      </c>
      <c r="E120" s="506">
        <v>22800</v>
      </c>
      <c r="F120" s="506">
        <v>782.69</v>
      </c>
    </row>
    <row r="121" spans="2:6" ht="15">
      <c r="B121" s="506" t="s">
        <v>1042</v>
      </c>
      <c r="C121" s="506"/>
      <c r="D121" s="507" t="s">
        <v>938</v>
      </c>
      <c r="E121" s="506">
        <v>22800</v>
      </c>
      <c r="F121" s="506">
        <v>444.41</v>
      </c>
    </row>
    <row r="122" spans="2:6" ht="15">
      <c r="B122" s="506"/>
      <c r="C122" s="506"/>
      <c r="D122" s="507"/>
      <c r="E122" s="506"/>
      <c r="F122" s="506"/>
    </row>
    <row r="123" spans="2:6" ht="15">
      <c r="B123" s="506" t="s">
        <v>1043</v>
      </c>
      <c r="C123" s="506"/>
      <c r="D123" s="507"/>
      <c r="E123" s="506"/>
      <c r="F123" s="506"/>
    </row>
    <row r="124" spans="2:6" ht="15">
      <c r="B124" s="506" t="s">
        <v>1044</v>
      </c>
      <c r="C124" s="506" t="s">
        <v>941</v>
      </c>
      <c r="D124" s="507" t="s">
        <v>938</v>
      </c>
      <c r="E124" s="506">
        <v>33930</v>
      </c>
      <c r="F124" s="506">
        <v>266.16</v>
      </c>
    </row>
    <row r="125" spans="2:6" ht="15">
      <c r="B125" s="506" t="s">
        <v>1045</v>
      </c>
      <c r="C125" s="506" t="s">
        <v>941</v>
      </c>
      <c r="D125" s="507" t="s">
        <v>938</v>
      </c>
      <c r="E125" s="506">
        <v>33931</v>
      </c>
      <c r="F125" s="506">
        <v>364</v>
      </c>
    </row>
    <row r="126" spans="2:6" ht="15">
      <c r="B126" s="506" t="s">
        <v>1046</v>
      </c>
      <c r="C126" s="506" t="s">
        <v>941</v>
      </c>
      <c r="D126" s="507" t="s">
        <v>938</v>
      </c>
      <c r="E126" s="506">
        <v>33932</v>
      </c>
      <c r="F126" s="508">
        <v>2266.07</v>
      </c>
    </row>
    <row r="127" spans="2:6" ht="15">
      <c r="B127" s="506" t="s">
        <v>1047</v>
      </c>
      <c r="C127" s="506" t="s">
        <v>941</v>
      </c>
      <c r="D127" s="507" t="s">
        <v>938</v>
      </c>
      <c r="E127" s="506">
        <v>33933</v>
      </c>
      <c r="F127" s="508">
        <v>1859.12</v>
      </c>
    </row>
    <row r="128" spans="2:6" ht="15">
      <c r="B128" s="506" t="s">
        <v>1048</v>
      </c>
      <c r="C128" s="506" t="s">
        <v>941</v>
      </c>
      <c r="D128" s="507" t="s">
        <v>938</v>
      </c>
      <c r="E128" s="506">
        <v>33934</v>
      </c>
      <c r="F128" s="508">
        <v>1576.09</v>
      </c>
    </row>
    <row r="129" spans="2:6" ht="15">
      <c r="B129" s="506" t="s">
        <v>1049</v>
      </c>
      <c r="C129" s="506" t="s">
        <v>941</v>
      </c>
      <c r="D129" s="507" t="s">
        <v>938</v>
      </c>
      <c r="E129" s="506">
        <v>33935</v>
      </c>
      <c r="F129" s="508">
        <v>1365.95</v>
      </c>
    </row>
    <row r="130" spans="2:6" ht="15">
      <c r="B130" s="506" t="s">
        <v>1050</v>
      </c>
      <c r="C130" s="506" t="s">
        <v>941</v>
      </c>
      <c r="D130" s="507" t="s">
        <v>938</v>
      </c>
      <c r="E130" s="506">
        <v>33936</v>
      </c>
      <c r="F130" s="508">
        <v>1121.13</v>
      </c>
    </row>
    <row r="131" spans="2:6" ht="15">
      <c r="B131" s="506" t="s">
        <v>1051</v>
      </c>
      <c r="C131" s="506" t="s">
        <v>941</v>
      </c>
      <c r="D131" s="507" t="s">
        <v>938</v>
      </c>
      <c r="E131" s="506">
        <v>33937</v>
      </c>
      <c r="F131" s="506">
        <v>841.11</v>
      </c>
    </row>
    <row r="132" spans="2:6" ht="15">
      <c r="B132" s="506" t="s">
        <v>1052</v>
      </c>
      <c r="C132" s="506" t="s">
        <v>941</v>
      </c>
      <c r="D132" s="507" t="s">
        <v>938</v>
      </c>
      <c r="E132" s="506">
        <v>33938</v>
      </c>
      <c r="F132" s="506">
        <v>823.39</v>
      </c>
    </row>
    <row r="133" spans="2:6" ht="15">
      <c r="B133" s="506" t="s">
        <v>1048</v>
      </c>
      <c r="C133" s="506" t="s">
        <v>941</v>
      </c>
      <c r="D133" s="507" t="s">
        <v>938</v>
      </c>
      <c r="E133" s="506">
        <v>33939</v>
      </c>
      <c r="F133" s="506">
        <v>806.4</v>
      </c>
    </row>
    <row r="134" spans="2:6" ht="15">
      <c r="B134" s="506" t="s">
        <v>1049</v>
      </c>
      <c r="C134" s="506" t="s">
        <v>941</v>
      </c>
      <c r="D134" s="507" t="s">
        <v>938</v>
      </c>
      <c r="E134" s="506">
        <v>33940</v>
      </c>
      <c r="F134" s="506">
        <v>790.1</v>
      </c>
    </row>
    <row r="135" spans="2:6" ht="15">
      <c r="B135" s="506" t="s">
        <v>1050</v>
      </c>
      <c r="C135" s="506" t="s">
        <v>941</v>
      </c>
      <c r="D135" s="507" t="s">
        <v>938</v>
      </c>
      <c r="E135" s="506">
        <v>33941</v>
      </c>
      <c r="F135" s="506">
        <v>774.45</v>
      </c>
    </row>
    <row r="136" spans="2:6" ht="15">
      <c r="B136" s="506" t="s">
        <v>1051</v>
      </c>
      <c r="C136" s="506" t="s">
        <v>941</v>
      </c>
      <c r="D136" s="507" t="s">
        <v>938</v>
      </c>
      <c r="E136" s="506">
        <v>33942</v>
      </c>
      <c r="F136" s="506">
        <v>759.4</v>
      </c>
    </row>
    <row r="137" spans="2:6" ht="15">
      <c r="B137" s="506"/>
      <c r="C137" s="506"/>
      <c r="D137" s="507"/>
      <c r="E137" s="506"/>
      <c r="F137" s="506"/>
    </row>
    <row r="138" spans="2:6" ht="15">
      <c r="B138" s="506"/>
      <c r="C138" s="506"/>
      <c r="D138" s="507"/>
      <c r="E138" s="506"/>
      <c r="F138" s="506"/>
    </row>
    <row r="139" spans="2:6" ht="15">
      <c r="B139" s="506" t="s">
        <v>1053</v>
      </c>
      <c r="C139" s="506" t="s">
        <v>941</v>
      </c>
      <c r="D139" s="507" t="s">
        <v>938</v>
      </c>
      <c r="E139" s="506">
        <v>22900</v>
      </c>
      <c r="F139" s="506">
        <v>34.2</v>
      </c>
    </row>
    <row r="140" spans="2:6" ht="15">
      <c r="B140" s="506" t="s">
        <v>1054</v>
      </c>
      <c r="C140" s="506" t="s">
        <v>941</v>
      </c>
      <c r="D140" s="507" t="s">
        <v>938</v>
      </c>
      <c r="E140" s="506">
        <v>33946</v>
      </c>
      <c r="F140" s="506">
        <v>704.66</v>
      </c>
    </row>
    <row r="141" spans="2:6" ht="15">
      <c r="B141" s="506" t="s">
        <v>1055</v>
      </c>
      <c r="C141" s="506" t="s">
        <v>941</v>
      </c>
      <c r="D141" s="507" t="s">
        <v>938</v>
      </c>
      <c r="E141" s="506">
        <v>33947</v>
      </c>
      <c r="F141" s="506">
        <v>692.18</v>
      </c>
    </row>
    <row r="142" spans="2:6" ht="15">
      <c r="B142" s="506" t="s">
        <v>1056</v>
      </c>
      <c r="C142" s="506" t="s">
        <v>941</v>
      </c>
      <c r="D142" s="507" t="s">
        <v>938</v>
      </c>
      <c r="E142" s="506">
        <v>33948</v>
      </c>
      <c r="F142" s="506">
        <v>680.14</v>
      </c>
    </row>
    <row r="143" spans="2:6" ht="15">
      <c r="B143" s="506" t="s">
        <v>1057</v>
      </c>
      <c r="C143" s="506" t="s">
        <v>941</v>
      </c>
      <c r="D143" s="507" t="s">
        <v>938</v>
      </c>
      <c r="E143" s="506">
        <v>33949</v>
      </c>
      <c r="F143" s="506">
        <v>668.52</v>
      </c>
    </row>
    <row r="144" spans="2:6" ht="15">
      <c r="B144" s="506" t="s">
        <v>1058</v>
      </c>
      <c r="C144" s="506" t="s">
        <v>941</v>
      </c>
      <c r="D144" s="507" t="s">
        <v>938</v>
      </c>
      <c r="E144" s="506">
        <v>33950</v>
      </c>
      <c r="F144" s="506">
        <v>657.28</v>
      </c>
    </row>
    <row r="145" spans="2:6" ht="15">
      <c r="B145" s="506" t="s">
        <v>1059</v>
      </c>
      <c r="C145" s="506" t="s">
        <v>941</v>
      </c>
      <c r="D145" s="507" t="s">
        <v>938</v>
      </c>
      <c r="E145" s="506">
        <v>33951</v>
      </c>
      <c r="F145" s="506">
        <v>646.42</v>
      </c>
    </row>
    <row r="146" spans="2:6" ht="15">
      <c r="B146" s="506" t="s">
        <v>1060</v>
      </c>
      <c r="C146" s="506" t="s">
        <v>941</v>
      </c>
      <c r="D146" s="507" t="s">
        <v>938</v>
      </c>
      <c r="E146" s="506">
        <v>33952</v>
      </c>
      <c r="F146" s="506">
        <v>635.91</v>
      </c>
    </row>
    <row r="147" spans="2:6" ht="15">
      <c r="B147" s="506" t="s">
        <v>1061</v>
      </c>
      <c r="C147" s="506" t="s">
        <v>941</v>
      </c>
      <c r="D147" s="507" t="s">
        <v>938</v>
      </c>
      <c r="E147" s="506">
        <v>33953</v>
      </c>
      <c r="F147" s="506">
        <v>625.74</v>
      </c>
    </row>
    <row r="148" spans="2:6" ht="15">
      <c r="B148" s="506" t="s">
        <v>1062</v>
      </c>
      <c r="C148" s="506" t="s">
        <v>941</v>
      </c>
      <c r="D148" s="507" t="s">
        <v>938</v>
      </c>
      <c r="E148" s="506">
        <v>33954</v>
      </c>
      <c r="F148" s="506">
        <v>615.88</v>
      </c>
    </row>
    <row r="149" spans="2:6" ht="15">
      <c r="B149" s="506" t="s">
        <v>1063</v>
      </c>
      <c r="C149" s="506" t="s">
        <v>941</v>
      </c>
      <c r="D149" s="507" t="s">
        <v>938</v>
      </c>
      <c r="E149" s="506">
        <v>33955</v>
      </c>
      <c r="F149" s="506">
        <v>606.34</v>
      </c>
    </row>
    <row r="150" spans="2:6" ht="15">
      <c r="B150" s="506" t="s">
        <v>1064</v>
      </c>
      <c r="C150" s="506" t="s">
        <v>941</v>
      </c>
      <c r="D150" s="507" t="s">
        <v>938</v>
      </c>
      <c r="E150" s="506">
        <v>33956</v>
      </c>
      <c r="F150" s="506">
        <v>597.09</v>
      </c>
    </row>
    <row r="151" spans="2:6" ht="12.75">
      <c r="B151" s="509"/>
      <c r="C151" s="509"/>
      <c r="D151" s="510"/>
      <c r="E151" s="509"/>
      <c r="F151" s="509"/>
    </row>
    <row r="152" spans="2:6" ht="12.75">
      <c r="B152" s="509"/>
      <c r="C152" s="509"/>
      <c r="D152" s="510"/>
      <c r="E152" s="509"/>
      <c r="F152" s="509"/>
    </row>
    <row r="153" spans="2:6" ht="12.75">
      <c r="B153" s="509"/>
      <c r="C153" s="509"/>
      <c r="D153" s="510"/>
      <c r="E153" s="509"/>
      <c r="F153" s="509"/>
    </row>
    <row r="154" spans="2:6" ht="12.75">
      <c r="B154" s="509"/>
      <c r="C154" s="509"/>
      <c r="D154" s="510"/>
      <c r="E154" s="509"/>
      <c r="F154" s="509"/>
    </row>
    <row r="155" spans="2:6" ht="12.75">
      <c r="B155" s="509"/>
      <c r="C155" s="509"/>
      <c r="D155" s="510"/>
      <c r="E155" s="509"/>
      <c r="F155" s="509"/>
    </row>
    <row r="156" spans="2:6" ht="12.75">
      <c r="B156" s="509"/>
      <c r="C156" s="509"/>
      <c r="D156" s="510"/>
      <c r="E156" s="509"/>
      <c r="F156" s="509"/>
    </row>
    <row r="157" spans="2:6" ht="12.75">
      <c r="B157" s="509"/>
      <c r="C157" s="509"/>
      <c r="D157" s="510"/>
      <c r="E157" s="509"/>
      <c r="F157" s="509"/>
    </row>
    <row r="158" spans="2:6" ht="12.75">
      <c r="B158" s="509"/>
      <c r="C158" s="509"/>
      <c r="D158" s="510"/>
      <c r="E158" s="509"/>
      <c r="F158" s="509"/>
    </row>
    <row r="159" spans="2:6" ht="12.75">
      <c r="B159" s="509"/>
      <c r="C159" s="509"/>
      <c r="D159" s="510"/>
      <c r="E159" s="509"/>
      <c r="F159" s="509"/>
    </row>
    <row r="160" spans="2:6" ht="12.75">
      <c r="B160" s="509"/>
      <c r="C160" s="509"/>
      <c r="D160" s="510"/>
      <c r="E160" s="509"/>
      <c r="F160" s="509"/>
    </row>
    <row r="161" spans="2:6" ht="12.75">
      <c r="B161" s="509"/>
      <c r="C161" s="509"/>
      <c r="D161" s="510"/>
      <c r="E161" s="509"/>
      <c r="F161" s="509"/>
    </row>
    <row r="162" spans="2:6" ht="12.75">
      <c r="B162" s="509"/>
      <c r="C162" s="509"/>
      <c r="D162" s="510"/>
      <c r="E162" s="509"/>
      <c r="F162" s="509"/>
    </row>
    <row r="163" spans="2:6" ht="12.75">
      <c r="B163" s="509"/>
      <c r="C163" s="509"/>
      <c r="D163" s="510"/>
      <c r="E163" s="509"/>
      <c r="F163" s="509"/>
    </row>
    <row r="164" spans="2:6" ht="12.75">
      <c r="B164" s="509"/>
      <c r="C164" s="509"/>
      <c r="D164" s="510"/>
      <c r="E164" s="509"/>
      <c r="F164" s="509"/>
    </row>
    <row r="165" spans="2:6" ht="12.75">
      <c r="B165" s="509"/>
      <c r="C165" s="509"/>
      <c r="D165" s="510"/>
      <c r="E165" s="509"/>
      <c r="F165" s="509"/>
    </row>
    <row r="166" spans="2:6" ht="12.75">
      <c r="B166" s="509"/>
      <c r="C166" s="509"/>
      <c r="D166" s="510"/>
      <c r="E166" s="509"/>
      <c r="F166" s="509"/>
    </row>
    <row r="167" spans="2:6" ht="12.75">
      <c r="B167" s="509"/>
      <c r="C167" s="509"/>
      <c r="D167" s="510"/>
      <c r="E167" s="509"/>
      <c r="F167" s="509"/>
    </row>
    <row r="168" spans="2:6" ht="12.75">
      <c r="B168" s="509"/>
      <c r="C168" s="509"/>
      <c r="D168" s="510"/>
      <c r="E168" s="509"/>
      <c r="F168" s="509"/>
    </row>
    <row r="169" spans="2:6" ht="12.75">
      <c r="B169" s="509"/>
      <c r="C169" s="509"/>
      <c r="D169" s="510"/>
      <c r="E169" s="509"/>
      <c r="F169" s="509"/>
    </row>
    <row r="170" spans="2:6" ht="12.75">
      <c r="B170" s="509"/>
      <c r="C170" s="509"/>
      <c r="D170" s="510"/>
      <c r="E170" s="509"/>
      <c r="F170" s="509"/>
    </row>
    <row r="171" spans="2:6" ht="12.75">
      <c r="B171" s="509"/>
      <c r="C171" s="509"/>
      <c r="D171" s="510"/>
      <c r="E171" s="509"/>
      <c r="F171" s="509"/>
    </row>
    <row r="172" spans="2:6" ht="12.75">
      <c r="B172" s="509"/>
      <c r="C172" s="509"/>
      <c r="D172" s="510"/>
      <c r="E172" s="509"/>
      <c r="F172" s="509"/>
    </row>
    <row r="173" spans="2:6" ht="12.75">
      <c r="B173" s="509"/>
      <c r="C173" s="509"/>
      <c r="D173" s="510"/>
      <c r="E173" s="509"/>
      <c r="F173" s="509"/>
    </row>
    <row r="174" spans="2:6" ht="12.75">
      <c r="B174" s="509"/>
      <c r="C174" s="509"/>
      <c r="D174" s="510"/>
      <c r="E174" s="509"/>
      <c r="F174" s="509"/>
    </row>
    <row r="175" spans="2:6" ht="12.75">
      <c r="B175" s="509"/>
      <c r="C175" s="509"/>
      <c r="D175" s="510"/>
      <c r="E175" s="509"/>
      <c r="F175" s="509"/>
    </row>
    <row r="176" spans="2:6" ht="12.75">
      <c r="B176" s="509"/>
      <c r="C176" s="509"/>
      <c r="D176" s="510"/>
      <c r="E176" s="509"/>
      <c r="F176" s="509"/>
    </row>
    <row r="177" spans="2:6" ht="12.75">
      <c r="B177" s="509"/>
      <c r="C177" s="509"/>
      <c r="D177" s="510"/>
      <c r="E177" s="509"/>
      <c r="F177" s="509"/>
    </row>
    <row r="178" spans="2:6" ht="12.75">
      <c r="B178" s="509"/>
      <c r="C178" s="509"/>
      <c r="D178" s="510"/>
      <c r="E178" s="509"/>
      <c r="F178" s="509"/>
    </row>
    <row r="179" spans="2:6" ht="12.75">
      <c r="B179" s="509"/>
      <c r="C179" s="509"/>
      <c r="D179" s="510"/>
      <c r="E179" s="509"/>
      <c r="F179" s="509"/>
    </row>
    <row r="180" spans="2:6" ht="12.75">
      <c r="B180" s="509"/>
      <c r="C180" s="509"/>
      <c r="D180" s="510"/>
      <c r="E180" s="509"/>
      <c r="F180" s="509"/>
    </row>
    <row r="181" spans="2:6" ht="12.75">
      <c r="B181" s="509"/>
      <c r="C181" s="509"/>
      <c r="D181" s="510"/>
      <c r="E181" s="509"/>
      <c r="F181" s="509"/>
    </row>
    <row r="182" spans="2:6" ht="12.75">
      <c r="B182" s="509"/>
      <c r="C182" s="509"/>
      <c r="D182" s="510"/>
      <c r="E182" s="509"/>
      <c r="F182" s="509"/>
    </row>
    <row r="183" spans="2:6" ht="12.75">
      <c r="B183" s="509"/>
      <c r="C183" s="509"/>
      <c r="D183" s="510"/>
      <c r="E183" s="509"/>
      <c r="F183" s="509"/>
    </row>
    <row r="184" spans="2:6" ht="12.75">
      <c r="B184" s="509"/>
      <c r="C184" s="509"/>
      <c r="D184" s="510"/>
      <c r="E184" s="509"/>
      <c r="F184" s="509"/>
    </row>
    <row r="185" spans="2:6" ht="12.75">
      <c r="B185" s="509"/>
      <c r="C185" s="509"/>
      <c r="D185" s="510"/>
      <c r="E185" s="509"/>
      <c r="F185" s="509"/>
    </row>
    <row r="186" spans="2:6" ht="12.75">
      <c r="B186" s="509"/>
      <c r="C186" s="509"/>
      <c r="D186" s="510"/>
      <c r="E186" s="509"/>
      <c r="F186" s="509"/>
    </row>
    <row r="187" spans="2:6" ht="12.75">
      <c r="B187" s="509"/>
      <c r="C187" s="509"/>
      <c r="D187" s="510"/>
      <c r="E187" s="509"/>
      <c r="F187" s="509"/>
    </row>
    <row r="188" spans="2:6" ht="12.75">
      <c r="B188" s="509"/>
      <c r="C188" s="509"/>
      <c r="D188" s="510"/>
      <c r="E188" s="509"/>
      <c r="F188" s="509"/>
    </row>
    <row r="189" spans="2:6" ht="12.75">
      <c r="B189" s="509"/>
      <c r="C189" s="509"/>
      <c r="D189" s="510"/>
      <c r="E189" s="509"/>
      <c r="F189" s="509"/>
    </row>
    <row r="190" spans="2:6" ht="12.75">
      <c r="B190" s="509"/>
      <c r="C190" s="509"/>
      <c r="D190" s="510"/>
      <c r="E190" s="509"/>
      <c r="F190" s="509"/>
    </row>
    <row r="191" spans="2:6" ht="12.75">
      <c r="B191" s="509"/>
      <c r="C191" s="509"/>
      <c r="D191" s="510"/>
      <c r="E191" s="509"/>
      <c r="F191" s="509"/>
    </row>
    <row r="192" spans="2:6" ht="12.75">
      <c r="B192" s="509"/>
      <c r="C192" s="509"/>
      <c r="D192" s="510"/>
      <c r="E192" s="509"/>
      <c r="F192" s="509"/>
    </row>
    <row r="193" spans="2:6" ht="12.75">
      <c r="B193" s="509"/>
      <c r="C193" s="509"/>
      <c r="D193" s="510"/>
      <c r="E193" s="509"/>
      <c r="F193" s="509"/>
    </row>
    <row r="194" spans="2:6" ht="12.75">
      <c r="B194" s="509"/>
      <c r="C194" s="509"/>
      <c r="D194" s="510"/>
      <c r="E194" s="509"/>
      <c r="F194" s="509"/>
    </row>
    <row r="195" spans="2:6" ht="12.75">
      <c r="B195" s="509"/>
      <c r="C195" s="509"/>
      <c r="D195" s="510"/>
      <c r="E195" s="509"/>
      <c r="F195" s="509"/>
    </row>
    <row r="196" spans="2:6" ht="12.75">
      <c r="B196" s="509"/>
      <c r="C196" s="509"/>
      <c r="D196" s="510"/>
      <c r="E196" s="509"/>
      <c r="F196" s="509"/>
    </row>
    <row r="197" spans="2:6" ht="12.75">
      <c r="B197" s="509"/>
      <c r="C197" s="509"/>
      <c r="D197" s="510"/>
      <c r="E197" s="509"/>
      <c r="F197" s="509"/>
    </row>
    <row r="198" spans="2:6" ht="12.75">
      <c r="B198" s="509"/>
      <c r="C198" s="509"/>
      <c r="D198" s="510"/>
      <c r="E198" s="509"/>
      <c r="F198" s="509"/>
    </row>
    <row r="199" spans="2:6" ht="12.75">
      <c r="B199" s="509"/>
      <c r="C199" s="509"/>
      <c r="D199" s="510"/>
      <c r="E199" s="509"/>
      <c r="F199" s="509"/>
    </row>
    <row r="200" spans="2:6" ht="12.75">
      <c r="B200" s="509"/>
      <c r="C200" s="509"/>
      <c r="D200" s="510"/>
      <c r="E200" s="509"/>
      <c r="F200" s="509"/>
    </row>
    <row r="201" spans="2:6" ht="12.75">
      <c r="B201" s="509"/>
      <c r="C201" s="509"/>
      <c r="D201" s="510"/>
      <c r="E201" s="509"/>
      <c r="F201" s="509"/>
    </row>
    <row r="202" spans="2:6" ht="12.75">
      <c r="B202" s="509"/>
      <c r="C202" s="509"/>
      <c r="D202" s="510"/>
      <c r="E202" s="509"/>
      <c r="F202" s="509"/>
    </row>
    <row r="203" spans="2:6" ht="12.75">
      <c r="B203" s="509"/>
      <c r="C203" s="509"/>
      <c r="D203" s="510"/>
      <c r="E203" s="509"/>
      <c r="F203" s="509"/>
    </row>
    <row r="204" spans="2:6" ht="12.75">
      <c r="B204" s="509"/>
      <c r="C204" s="509"/>
      <c r="D204" s="510"/>
      <c r="E204" s="509"/>
      <c r="F204" s="509"/>
    </row>
    <row r="205" spans="2:6" ht="12.75">
      <c r="B205" s="509"/>
      <c r="C205" s="509"/>
      <c r="D205" s="510"/>
      <c r="E205" s="509"/>
      <c r="F205" s="509"/>
    </row>
    <row r="206" spans="2:6" ht="12.75">
      <c r="B206" s="509"/>
      <c r="C206" s="509"/>
      <c r="D206" s="510"/>
      <c r="E206" s="509"/>
      <c r="F206" s="509"/>
    </row>
    <row r="207" spans="2:6" ht="12.75">
      <c r="B207" s="509"/>
      <c r="C207" s="509"/>
      <c r="D207" s="510"/>
      <c r="E207" s="509"/>
      <c r="F207" s="50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9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5.421875" style="588" customWidth="1"/>
    <col min="2" max="2" width="38.421875" style="588" customWidth="1"/>
    <col min="3" max="3" width="6.140625" style="590" customWidth="1"/>
    <col min="4" max="4" width="12.28125" style="591" customWidth="1"/>
    <col min="5" max="5" width="9.421875" style="590" customWidth="1"/>
    <col min="6" max="6" width="12.421875" style="588" customWidth="1"/>
    <col min="7" max="16384" width="9.140625" style="588" customWidth="1"/>
  </cols>
  <sheetData>
    <row r="1" ht="20.25">
      <c r="B1" s="589"/>
    </row>
    <row r="3" spans="1:6" ht="48.75" customHeight="1">
      <c r="A3" s="592" t="s">
        <v>1066</v>
      </c>
      <c r="B3" s="593" t="s">
        <v>1067</v>
      </c>
      <c r="C3" s="594" t="s">
        <v>1068</v>
      </c>
      <c r="D3" s="595" t="s">
        <v>1069</v>
      </c>
      <c r="E3" s="594" t="s">
        <v>1070</v>
      </c>
      <c r="F3" s="588" t="s">
        <v>1445</v>
      </c>
    </row>
    <row r="4" spans="1:5" ht="12.75">
      <c r="A4" s="596">
        <v>1</v>
      </c>
      <c r="B4" s="597">
        <v>2</v>
      </c>
      <c r="C4" s="598">
        <v>3</v>
      </c>
      <c r="D4" s="599">
        <v>4</v>
      </c>
      <c r="E4" s="598">
        <v>5</v>
      </c>
    </row>
    <row r="5" spans="1:5" ht="12.75">
      <c r="A5" s="596">
        <v>1</v>
      </c>
      <c r="B5" s="600" t="s">
        <v>1071</v>
      </c>
      <c r="C5" s="598"/>
      <c r="D5" s="601"/>
      <c r="E5" s="598"/>
    </row>
    <row r="6" spans="1:5" ht="12.75">
      <c r="A6" s="592"/>
      <c r="B6" s="592" t="s">
        <v>1072</v>
      </c>
      <c r="C6" s="598" t="s">
        <v>936</v>
      </c>
      <c r="D6" s="602">
        <f>4383-2840</f>
        <v>1543</v>
      </c>
      <c r="E6" s="598">
        <v>1987</v>
      </c>
    </row>
    <row r="7" spans="1:5" ht="12.75">
      <c r="A7" s="592"/>
      <c r="B7" s="592" t="s">
        <v>1073</v>
      </c>
      <c r="C7" s="598" t="s">
        <v>936</v>
      </c>
      <c r="D7" s="602">
        <f>664-21</f>
        <v>643</v>
      </c>
      <c r="E7" s="598">
        <v>2003</v>
      </c>
    </row>
    <row r="8" spans="1:5" ht="12.75">
      <c r="A8" s="592"/>
      <c r="B8" s="592" t="s">
        <v>1074</v>
      </c>
      <c r="C8" s="598" t="s">
        <v>936</v>
      </c>
      <c r="D8" s="602">
        <f>281-111</f>
        <v>170</v>
      </c>
      <c r="E8" s="598">
        <v>2003</v>
      </c>
    </row>
    <row r="9" spans="1:5" ht="12.75">
      <c r="A9" s="592"/>
      <c r="B9" s="592"/>
      <c r="C9" s="603" t="s">
        <v>936</v>
      </c>
      <c r="D9" s="601">
        <f>SUM(D6:D8)</f>
        <v>2356</v>
      </c>
      <c r="E9" s="598"/>
    </row>
    <row r="10" spans="1:5" ht="12.75">
      <c r="A10" s="596">
        <v>2</v>
      </c>
      <c r="B10" s="600" t="s">
        <v>1075</v>
      </c>
      <c r="C10" s="598"/>
      <c r="D10" s="601"/>
      <c r="E10" s="598"/>
    </row>
    <row r="11" spans="1:5" ht="12.75">
      <c r="A11" s="592"/>
      <c r="B11" s="592" t="s">
        <v>1076</v>
      </c>
      <c r="C11" s="598" t="s">
        <v>936</v>
      </c>
      <c r="D11" s="602">
        <v>6362</v>
      </c>
      <c r="E11" s="598">
        <v>2003</v>
      </c>
    </row>
    <row r="12" spans="1:5" ht="12.75">
      <c r="A12" s="592"/>
      <c r="B12" s="592" t="s">
        <v>1077</v>
      </c>
      <c r="C12" s="598" t="s">
        <v>936</v>
      </c>
      <c r="D12" s="602">
        <f>13043-421</f>
        <v>12622</v>
      </c>
      <c r="E12" s="598">
        <v>2003</v>
      </c>
    </row>
    <row r="13" spans="1:5" ht="12.75">
      <c r="A13" s="592"/>
      <c r="B13" s="592" t="s">
        <v>1078</v>
      </c>
      <c r="C13" s="598" t="s">
        <v>936</v>
      </c>
      <c r="D13" s="602">
        <v>8478</v>
      </c>
      <c r="E13" s="598">
        <v>2003</v>
      </c>
    </row>
    <row r="14" spans="1:5" ht="12.75">
      <c r="A14" s="592"/>
      <c r="B14" s="592" t="s">
        <v>1079</v>
      </c>
      <c r="C14" s="598" t="s">
        <v>936</v>
      </c>
      <c r="D14" s="602">
        <v>15000</v>
      </c>
      <c r="E14" s="598">
        <v>2003</v>
      </c>
    </row>
    <row r="15" spans="1:5" ht="12.75">
      <c r="A15" s="592"/>
      <c r="B15" s="592" t="s">
        <v>1080</v>
      </c>
      <c r="C15" s="598" t="s">
        <v>936</v>
      </c>
      <c r="D15" s="602">
        <f>26705-3046</f>
        <v>23659</v>
      </c>
      <c r="E15" s="598">
        <v>2003</v>
      </c>
    </row>
    <row r="16" spans="1:5" ht="12.75">
      <c r="A16" s="592"/>
      <c r="B16" s="592" t="s">
        <v>1080</v>
      </c>
      <c r="C16" s="598" t="s">
        <v>936</v>
      </c>
      <c r="D16" s="602">
        <v>28284</v>
      </c>
      <c r="E16" s="598">
        <v>1990</v>
      </c>
    </row>
    <row r="17" spans="1:5" ht="12.75">
      <c r="A17" s="592"/>
      <c r="B17" s="592" t="s">
        <v>1081</v>
      </c>
      <c r="C17" s="598" t="s">
        <v>936</v>
      </c>
      <c r="D17" s="602">
        <v>12030</v>
      </c>
      <c r="E17" s="598">
        <v>1995</v>
      </c>
    </row>
    <row r="18" spans="1:5" ht="12.75">
      <c r="A18" s="592"/>
      <c r="B18" s="592" t="s">
        <v>1082</v>
      </c>
      <c r="C18" s="598" t="s">
        <v>936</v>
      </c>
      <c r="D18" s="602">
        <v>16776</v>
      </c>
      <c r="E18" s="598">
        <v>2003</v>
      </c>
    </row>
    <row r="19" spans="1:5" ht="12.75">
      <c r="A19" s="592"/>
      <c r="B19" s="592" t="s">
        <v>1083</v>
      </c>
      <c r="C19" s="598" t="s">
        <v>936</v>
      </c>
      <c r="D19" s="602">
        <v>5442</v>
      </c>
      <c r="E19" s="598">
        <v>1995</v>
      </c>
    </row>
    <row r="20" spans="1:5" ht="12.75">
      <c r="A20" s="592"/>
      <c r="B20" s="592"/>
      <c r="C20" s="598" t="s">
        <v>936</v>
      </c>
      <c r="D20" s="602">
        <f>SUM(D11:D19)</f>
        <v>128653</v>
      </c>
      <c r="E20" s="598"/>
    </row>
    <row r="21" spans="1:5" ht="12.75">
      <c r="A21" s="596">
        <v>3</v>
      </c>
      <c r="B21" s="600" t="s">
        <v>1084</v>
      </c>
      <c r="C21" s="598"/>
      <c r="D21" s="601"/>
      <c r="E21" s="598"/>
    </row>
    <row r="22" spans="1:5" ht="12.75">
      <c r="A22" s="592"/>
      <c r="B22" s="592" t="s">
        <v>1085</v>
      </c>
      <c r="C22" s="598" t="s">
        <v>936</v>
      </c>
      <c r="D22" s="602">
        <v>15293</v>
      </c>
      <c r="E22" s="598">
        <v>1997</v>
      </c>
    </row>
    <row r="23" spans="1:5" ht="12.75">
      <c r="A23" s="592"/>
      <c r="B23" s="592" t="s">
        <v>1086</v>
      </c>
      <c r="C23" s="598" t="s">
        <v>936</v>
      </c>
      <c r="D23" s="602">
        <v>155</v>
      </c>
      <c r="E23" s="598">
        <v>2008</v>
      </c>
    </row>
    <row r="24" spans="1:5" ht="12.75">
      <c r="A24" s="592"/>
      <c r="B24" s="592" t="s">
        <v>1087</v>
      </c>
      <c r="C24" s="598" t="s">
        <v>936</v>
      </c>
      <c r="D24" s="602">
        <v>606</v>
      </c>
      <c r="E24" s="598">
        <v>2009</v>
      </c>
    </row>
    <row r="25" spans="1:5" ht="12.75">
      <c r="A25" s="592"/>
      <c r="B25" s="592" t="s">
        <v>1088</v>
      </c>
      <c r="C25" s="598" t="s">
        <v>936</v>
      </c>
      <c r="D25" s="602">
        <v>101</v>
      </c>
      <c r="E25" s="598">
        <v>2009</v>
      </c>
    </row>
    <row r="26" spans="1:5" ht="12.75">
      <c r="A26" s="592"/>
      <c r="B26" s="592" t="s">
        <v>1089</v>
      </c>
      <c r="C26" s="598" t="s">
        <v>936</v>
      </c>
      <c r="D26" s="602">
        <v>1545</v>
      </c>
      <c r="E26" s="598">
        <v>1997</v>
      </c>
    </row>
    <row r="27" spans="1:5" ht="12.75">
      <c r="A27" s="592"/>
      <c r="B27" s="592"/>
      <c r="C27" s="603" t="s">
        <v>936</v>
      </c>
      <c r="D27" s="601">
        <f>SUM(D22:D26)</f>
        <v>17700</v>
      </c>
      <c r="E27" s="598"/>
    </row>
    <row r="28" spans="1:5" ht="12.75">
      <c r="A28" s="596">
        <v>4</v>
      </c>
      <c r="B28" s="600" t="s">
        <v>1090</v>
      </c>
      <c r="C28" s="598"/>
      <c r="D28" s="601"/>
      <c r="E28" s="598"/>
    </row>
    <row r="29" spans="1:5" ht="12.75">
      <c r="A29" s="592"/>
      <c r="B29" s="592" t="s">
        <v>1091</v>
      </c>
      <c r="C29" s="598" t="s">
        <v>936</v>
      </c>
      <c r="D29" s="602">
        <v>7100</v>
      </c>
      <c r="E29" s="598">
        <v>2003</v>
      </c>
    </row>
    <row r="30" spans="1:5" ht="12.75">
      <c r="A30" s="592"/>
      <c r="B30" s="592" t="s">
        <v>1092</v>
      </c>
      <c r="C30" s="598" t="s">
        <v>936</v>
      </c>
      <c r="D30" s="602">
        <v>5000</v>
      </c>
      <c r="E30" s="598">
        <v>2003</v>
      </c>
    </row>
    <row r="31" spans="1:5" ht="12.75">
      <c r="A31" s="592"/>
      <c r="B31" s="592"/>
      <c r="C31" s="603" t="s">
        <v>936</v>
      </c>
      <c r="D31" s="601">
        <f>SUM(D29:D30)</f>
        <v>12100</v>
      </c>
      <c r="E31" s="598"/>
    </row>
    <row r="32" spans="1:5" ht="12.75">
      <c r="A32" s="596">
        <v>5</v>
      </c>
      <c r="B32" s="600" t="s">
        <v>1093</v>
      </c>
      <c r="C32" s="598"/>
      <c r="D32" s="601"/>
      <c r="E32" s="598"/>
    </row>
    <row r="33" spans="1:5" ht="12.75">
      <c r="A33" s="592"/>
      <c r="B33" s="592" t="s">
        <v>1094</v>
      </c>
      <c r="C33" s="598" t="s">
        <v>936</v>
      </c>
      <c r="D33" s="602">
        <v>39</v>
      </c>
      <c r="E33" s="598">
        <v>1995</v>
      </c>
    </row>
    <row r="34" spans="1:5" ht="12.75">
      <c r="A34" s="592"/>
      <c r="B34" s="592" t="s">
        <v>1095</v>
      </c>
      <c r="C34" s="598" t="s">
        <v>936</v>
      </c>
      <c r="D34" s="602">
        <v>15</v>
      </c>
      <c r="E34" s="598">
        <v>2003</v>
      </c>
    </row>
    <row r="35" spans="1:5" ht="12.75">
      <c r="A35" s="592"/>
      <c r="B35" s="592" t="s">
        <v>1096</v>
      </c>
      <c r="C35" s="598" t="s">
        <v>936</v>
      </c>
      <c r="D35" s="602">
        <v>157</v>
      </c>
      <c r="E35" s="598">
        <v>2003</v>
      </c>
    </row>
    <row r="36" spans="1:5" ht="12.75">
      <c r="A36" s="592"/>
      <c r="B36" s="592" t="s">
        <v>1097</v>
      </c>
      <c r="C36" s="598" t="s">
        <v>936</v>
      </c>
      <c r="D36" s="602">
        <v>310</v>
      </c>
      <c r="E36" s="598">
        <v>2003</v>
      </c>
    </row>
    <row r="37" spans="1:5" ht="12.75">
      <c r="A37" s="592"/>
      <c r="B37" s="592"/>
      <c r="C37" s="603" t="s">
        <v>936</v>
      </c>
      <c r="D37" s="601">
        <f>SUM(D33:D36)</f>
        <v>521</v>
      </c>
      <c r="E37" s="598"/>
    </row>
    <row r="38" spans="1:5" ht="12.75">
      <c r="A38" s="596">
        <v>6</v>
      </c>
      <c r="B38" s="600" t="s">
        <v>1098</v>
      </c>
      <c r="C38" s="598"/>
      <c r="D38" s="601"/>
      <c r="E38" s="598"/>
    </row>
    <row r="39" spans="1:5" ht="12.75">
      <c r="A39" s="592"/>
      <c r="B39" s="592" t="s">
        <v>1099</v>
      </c>
      <c r="C39" s="598" t="s">
        <v>936</v>
      </c>
      <c r="D39" s="602">
        <v>910.6</v>
      </c>
      <c r="E39" s="598">
        <v>2003</v>
      </c>
    </row>
    <row r="40" spans="1:5" ht="12.75">
      <c r="A40" s="592"/>
      <c r="B40" s="592"/>
      <c r="C40" s="603" t="s">
        <v>936</v>
      </c>
      <c r="D40" s="601">
        <f>SUM(D39)</f>
        <v>910.6</v>
      </c>
      <c r="E40" s="598"/>
    </row>
    <row r="41" spans="1:5" ht="12.75">
      <c r="A41" s="596">
        <v>7</v>
      </c>
      <c r="B41" s="600" t="s">
        <v>1100</v>
      </c>
      <c r="C41" s="598"/>
      <c r="D41" s="601"/>
      <c r="E41" s="598"/>
    </row>
    <row r="42" spans="1:5" ht="12.75">
      <c r="A42" s="592"/>
      <c r="B42" s="592" t="s">
        <v>1101</v>
      </c>
      <c r="C42" s="598" t="s">
        <v>936</v>
      </c>
      <c r="D42" s="602">
        <v>5000</v>
      </c>
      <c r="E42" s="598">
        <v>1990</v>
      </c>
    </row>
    <row r="43" spans="1:5" ht="12.75">
      <c r="A43" s="592"/>
      <c r="B43" s="592"/>
      <c r="C43" s="603" t="s">
        <v>936</v>
      </c>
      <c r="D43" s="601">
        <f>SUM(D42:D42)</f>
        <v>5000</v>
      </c>
      <c r="E43" s="603"/>
    </row>
    <row r="44" spans="1:5" ht="12.75">
      <c r="A44" s="596">
        <v>8</v>
      </c>
      <c r="B44" s="600" t="s">
        <v>1102</v>
      </c>
      <c r="C44" s="598"/>
      <c r="D44" s="601"/>
      <c r="E44" s="598"/>
    </row>
    <row r="45" spans="1:5" ht="12.75">
      <c r="A45" s="592"/>
      <c r="B45" s="592" t="s">
        <v>1103</v>
      </c>
      <c r="C45" s="598" t="s">
        <v>936</v>
      </c>
      <c r="D45" s="602">
        <v>4450</v>
      </c>
      <c r="E45" s="598">
        <v>1996</v>
      </c>
    </row>
    <row r="46" spans="1:5" ht="12.75">
      <c r="A46" s="592"/>
      <c r="B46" s="592" t="s">
        <v>1104</v>
      </c>
      <c r="C46" s="598" t="s">
        <v>936</v>
      </c>
      <c r="D46" s="602">
        <f>8550-3168</f>
        <v>5382</v>
      </c>
      <c r="E46" s="598">
        <v>2003</v>
      </c>
    </row>
    <row r="47" spans="1:5" ht="12.75">
      <c r="A47" s="592"/>
      <c r="B47" s="592"/>
      <c r="C47" s="603" t="s">
        <v>936</v>
      </c>
      <c r="D47" s="601">
        <f>SUM(D45:D46)</f>
        <v>9832</v>
      </c>
      <c r="E47" s="603"/>
    </row>
    <row r="48" spans="1:5" ht="12.75">
      <c r="A48" s="604">
        <v>10</v>
      </c>
      <c r="B48" s="600" t="s">
        <v>1105</v>
      </c>
      <c r="C48" s="598"/>
      <c r="D48" s="601"/>
      <c r="E48" s="598"/>
    </row>
    <row r="49" spans="1:5" ht="12.75">
      <c r="A49" s="592"/>
      <c r="B49" s="592" t="s">
        <v>1106</v>
      </c>
      <c r="C49" s="598" t="s">
        <v>936</v>
      </c>
      <c r="D49" s="602">
        <v>1000</v>
      </c>
      <c r="E49" s="598">
        <v>1986</v>
      </c>
    </row>
    <row r="50" spans="1:5" ht="12.75">
      <c r="A50" s="592"/>
      <c r="B50" s="592"/>
      <c r="C50" s="603" t="s">
        <v>936</v>
      </c>
      <c r="D50" s="601">
        <f>SUM(D49)</f>
        <v>1000</v>
      </c>
      <c r="E50" s="598"/>
    </row>
    <row r="51" spans="1:5" ht="12.75">
      <c r="A51" s="604">
        <v>11</v>
      </c>
      <c r="B51" s="600" t="s">
        <v>1107</v>
      </c>
      <c r="C51" s="598"/>
      <c r="D51" s="601"/>
      <c r="E51" s="598"/>
    </row>
    <row r="52" spans="1:5" ht="12.75">
      <c r="A52" s="592"/>
      <c r="B52" s="592" t="s">
        <v>1108</v>
      </c>
      <c r="C52" s="598" t="s">
        <v>936</v>
      </c>
      <c r="D52" s="602">
        <v>638</v>
      </c>
      <c r="E52" s="598">
        <v>2003</v>
      </c>
    </row>
    <row r="53" spans="1:5" ht="12.75">
      <c r="A53" s="592"/>
      <c r="B53" s="592" t="s">
        <v>1109</v>
      </c>
      <c r="C53" s="598" t="s">
        <v>936</v>
      </c>
      <c r="D53" s="602">
        <v>5358</v>
      </c>
      <c r="E53" s="598">
        <v>1987</v>
      </c>
    </row>
    <row r="54" spans="1:5" ht="12.75">
      <c r="A54" s="592"/>
      <c r="B54" s="592" t="s">
        <v>1110</v>
      </c>
      <c r="C54" s="598" t="s">
        <v>936</v>
      </c>
      <c r="D54" s="602">
        <v>1424</v>
      </c>
      <c r="E54" s="598">
        <v>2003</v>
      </c>
    </row>
    <row r="55" spans="1:5" ht="12.75">
      <c r="A55" s="592"/>
      <c r="B55" s="592" t="s">
        <v>1111</v>
      </c>
      <c r="C55" s="598" t="s">
        <v>936</v>
      </c>
      <c r="D55" s="602">
        <v>2670</v>
      </c>
      <c r="E55" s="598">
        <v>1999</v>
      </c>
    </row>
    <row r="56" spans="1:5" ht="12.75">
      <c r="A56" s="592"/>
      <c r="B56" s="592" t="s">
        <v>1112</v>
      </c>
      <c r="C56" s="598" t="s">
        <v>936</v>
      </c>
      <c r="D56" s="602">
        <v>381</v>
      </c>
      <c r="E56" s="598">
        <v>2008</v>
      </c>
    </row>
    <row r="57" spans="1:5" ht="12.75">
      <c r="A57" s="592"/>
      <c r="B57" s="592" t="s">
        <v>1113</v>
      </c>
      <c r="C57" s="598" t="s">
        <v>936</v>
      </c>
      <c r="D57" s="602">
        <v>1203</v>
      </c>
      <c r="E57" s="598">
        <v>1987</v>
      </c>
    </row>
    <row r="58" spans="1:5" ht="12.75">
      <c r="A58" s="592"/>
      <c r="B58" s="592" t="s">
        <v>1114</v>
      </c>
      <c r="C58" s="598" t="s">
        <v>936</v>
      </c>
      <c r="D58" s="602">
        <v>1200</v>
      </c>
      <c r="E58" s="598">
        <v>1996</v>
      </c>
    </row>
    <row r="59" spans="1:5" ht="12.75">
      <c r="A59" s="592"/>
      <c r="B59" s="592" t="s">
        <v>1115</v>
      </c>
      <c r="C59" s="598" t="s">
        <v>936</v>
      </c>
      <c r="D59" s="602">
        <v>1159</v>
      </c>
      <c r="E59" s="598">
        <v>1996</v>
      </c>
    </row>
    <row r="60" spans="1:5" ht="12.75">
      <c r="A60" s="592"/>
      <c r="B60" s="592" t="s">
        <v>1116</v>
      </c>
      <c r="C60" s="598" t="s">
        <v>936</v>
      </c>
      <c r="D60" s="602">
        <v>1141</v>
      </c>
      <c r="E60" s="598">
        <v>2008</v>
      </c>
    </row>
    <row r="61" spans="1:5" ht="12.75">
      <c r="A61" s="592"/>
      <c r="B61" s="592" t="s">
        <v>1117</v>
      </c>
      <c r="C61" s="598" t="s">
        <v>936</v>
      </c>
      <c r="D61" s="602">
        <v>590</v>
      </c>
      <c r="E61" s="598">
        <v>2008</v>
      </c>
    </row>
    <row r="62" spans="1:5" ht="12.75">
      <c r="A62" s="592"/>
      <c r="B62" s="592" t="s">
        <v>1118</v>
      </c>
      <c r="C62" s="598" t="s">
        <v>936</v>
      </c>
      <c r="D62" s="602">
        <v>420</v>
      </c>
      <c r="E62" s="598">
        <v>2003</v>
      </c>
    </row>
    <row r="63" spans="1:5" ht="12.75">
      <c r="A63" s="592"/>
      <c r="B63" s="592" t="s">
        <v>1119</v>
      </c>
      <c r="C63" s="598" t="s">
        <v>936</v>
      </c>
      <c r="D63" s="602">
        <v>1430</v>
      </c>
      <c r="E63" s="598">
        <v>2003</v>
      </c>
    </row>
    <row r="64" spans="1:5" ht="12.75">
      <c r="A64" s="592"/>
      <c r="B64" s="592" t="s">
        <v>1119</v>
      </c>
      <c r="C64" s="598" t="s">
        <v>936</v>
      </c>
      <c r="D64" s="602">
        <v>406</v>
      </c>
      <c r="E64" s="598">
        <v>1997</v>
      </c>
    </row>
    <row r="65" spans="1:5" ht="12.75">
      <c r="A65" s="592"/>
      <c r="B65" s="592" t="s">
        <v>1120</v>
      </c>
      <c r="C65" s="598" t="s">
        <v>936</v>
      </c>
      <c r="D65" s="602">
        <f>2222-896</f>
        <v>1326</v>
      </c>
      <c r="E65" s="598">
        <v>1988</v>
      </c>
    </row>
    <row r="66" spans="1:5" ht="12.75">
      <c r="A66" s="592"/>
      <c r="B66" s="592" t="s">
        <v>1121</v>
      </c>
      <c r="C66" s="598" t="s">
        <v>936</v>
      </c>
      <c r="D66" s="602">
        <v>418</v>
      </c>
      <c r="E66" s="598">
        <v>2007</v>
      </c>
    </row>
    <row r="67" spans="1:5" ht="12.75">
      <c r="A67" s="592"/>
      <c r="B67" s="592" t="s">
        <v>1122</v>
      </c>
      <c r="C67" s="598" t="s">
        <v>936</v>
      </c>
      <c r="D67" s="602">
        <v>855</v>
      </c>
      <c r="E67" s="598">
        <v>2008</v>
      </c>
    </row>
    <row r="68" spans="1:5" ht="12.75">
      <c r="A68" s="592"/>
      <c r="B68" s="592" t="s">
        <v>1123</v>
      </c>
      <c r="C68" s="598" t="s">
        <v>1124</v>
      </c>
      <c r="D68" s="602">
        <v>366</v>
      </c>
      <c r="E68" s="598">
        <v>1993</v>
      </c>
    </row>
    <row r="69" spans="1:5" ht="12.75">
      <c r="A69" s="592"/>
      <c r="B69" s="592" t="s">
        <v>1125</v>
      </c>
      <c r="C69" s="598" t="s">
        <v>936</v>
      </c>
      <c r="D69" s="602">
        <v>777</v>
      </c>
      <c r="E69" s="598">
        <v>1998</v>
      </c>
    </row>
    <row r="70" spans="1:5" ht="12.75">
      <c r="A70" s="592"/>
      <c r="B70" s="592" t="s">
        <v>1126</v>
      </c>
      <c r="C70" s="598" t="s">
        <v>936</v>
      </c>
      <c r="D70" s="602">
        <v>30</v>
      </c>
      <c r="E70" s="598">
        <v>1998</v>
      </c>
    </row>
    <row r="71" spans="1:5" ht="12.75">
      <c r="A71" s="592"/>
      <c r="B71" s="592" t="s">
        <v>1127</v>
      </c>
      <c r="C71" s="598" t="s">
        <v>936</v>
      </c>
      <c r="D71" s="602">
        <v>1600</v>
      </c>
      <c r="E71" s="598">
        <v>2007</v>
      </c>
    </row>
    <row r="72" spans="1:5" ht="12.75">
      <c r="A72" s="592"/>
      <c r="B72" s="592" t="s">
        <v>1128</v>
      </c>
      <c r="C72" s="598" t="s">
        <v>936</v>
      </c>
      <c r="D72" s="602">
        <v>558</v>
      </c>
      <c r="E72" s="598">
        <v>2007</v>
      </c>
    </row>
    <row r="73" spans="1:5" ht="12.75">
      <c r="A73" s="592"/>
      <c r="B73" s="592" t="s">
        <v>1129</v>
      </c>
      <c r="C73" s="598" t="s">
        <v>936</v>
      </c>
      <c r="D73" s="602">
        <v>94</v>
      </c>
      <c r="E73" s="598">
        <v>2008</v>
      </c>
    </row>
    <row r="74" spans="1:5" ht="12.75">
      <c r="A74" s="592"/>
      <c r="B74" s="592" t="s">
        <v>1130</v>
      </c>
      <c r="C74" s="598" t="s">
        <v>936</v>
      </c>
      <c r="D74" s="602">
        <v>155</v>
      </c>
      <c r="E74" s="598">
        <v>2003</v>
      </c>
    </row>
    <row r="75" spans="1:5" ht="12.75">
      <c r="A75" s="592"/>
      <c r="B75" s="592" t="s">
        <v>1131</v>
      </c>
      <c r="C75" s="598" t="s">
        <v>936</v>
      </c>
      <c r="D75" s="602">
        <v>492</v>
      </c>
      <c r="E75" s="598">
        <v>1998</v>
      </c>
    </row>
    <row r="76" spans="1:5" ht="12.75">
      <c r="A76" s="592"/>
      <c r="B76" s="592" t="s">
        <v>1132</v>
      </c>
      <c r="C76" s="598" t="s">
        <v>936</v>
      </c>
      <c r="D76" s="602">
        <v>1037</v>
      </c>
      <c r="E76" s="598">
        <v>2003</v>
      </c>
    </row>
    <row r="77" spans="1:5" ht="12.75">
      <c r="A77" s="592"/>
      <c r="B77" s="592" t="s">
        <v>1133</v>
      </c>
      <c r="C77" s="598" t="s">
        <v>936</v>
      </c>
      <c r="D77" s="602">
        <v>134</v>
      </c>
      <c r="E77" s="598">
        <v>2007</v>
      </c>
    </row>
    <row r="78" spans="1:5" ht="12.75">
      <c r="A78" s="592"/>
      <c r="B78" s="592" t="s">
        <v>1134</v>
      </c>
      <c r="C78" s="598" t="s">
        <v>936</v>
      </c>
      <c r="D78" s="602">
        <v>754</v>
      </c>
      <c r="E78" s="598">
        <v>2003</v>
      </c>
    </row>
    <row r="79" spans="1:5" ht="12.75">
      <c r="A79" s="592"/>
      <c r="B79" s="592" t="s">
        <v>1135</v>
      </c>
      <c r="C79" s="598" t="s">
        <v>936</v>
      </c>
      <c r="D79" s="602">
        <v>133</v>
      </c>
      <c r="E79" s="598">
        <v>2003</v>
      </c>
    </row>
    <row r="80" spans="1:5" ht="12.75">
      <c r="A80" s="592"/>
      <c r="B80" s="592" t="s">
        <v>1136</v>
      </c>
      <c r="C80" s="598" t="s">
        <v>936</v>
      </c>
      <c r="D80" s="602">
        <v>292</v>
      </c>
      <c r="E80" s="598">
        <v>2003</v>
      </c>
    </row>
    <row r="81" spans="1:5" ht="12.75">
      <c r="A81" s="592"/>
      <c r="B81" s="592" t="s">
        <v>1137</v>
      </c>
      <c r="C81" s="598" t="s">
        <v>936</v>
      </c>
      <c r="D81" s="602">
        <v>66</v>
      </c>
      <c r="E81" s="598">
        <v>2008</v>
      </c>
    </row>
    <row r="82" spans="1:5" ht="12.75">
      <c r="A82" s="592"/>
      <c r="B82" s="592" t="s">
        <v>1138</v>
      </c>
      <c r="C82" s="598" t="s">
        <v>936</v>
      </c>
      <c r="D82" s="602">
        <v>162</v>
      </c>
      <c r="E82" s="598">
        <v>2008</v>
      </c>
    </row>
    <row r="83" spans="1:5" ht="12.75">
      <c r="A83" s="592"/>
      <c r="B83" s="592"/>
      <c r="C83" s="603" t="s">
        <v>936</v>
      </c>
      <c r="D83" s="601">
        <f>SUM(D52:D82)</f>
        <v>27269</v>
      </c>
      <c r="E83" s="598"/>
    </row>
    <row r="84" spans="1:5" ht="12.75">
      <c r="A84" s="605">
        <v>12</v>
      </c>
      <c r="B84" s="600" t="s">
        <v>1139</v>
      </c>
      <c r="C84" s="598"/>
      <c r="D84" s="601"/>
      <c r="E84" s="598"/>
    </row>
    <row r="85" spans="1:5" ht="12.75">
      <c r="A85" s="592"/>
      <c r="B85" s="592" t="s">
        <v>1140</v>
      </c>
      <c r="C85" s="598" t="s">
        <v>936</v>
      </c>
      <c r="D85" s="602">
        <v>2070</v>
      </c>
      <c r="E85" s="598">
        <v>1999</v>
      </c>
    </row>
    <row r="86" spans="1:5" ht="12.75">
      <c r="A86" s="592"/>
      <c r="B86" s="592" t="s">
        <v>1141</v>
      </c>
      <c r="C86" s="598" t="s">
        <v>936</v>
      </c>
      <c r="D86" s="602">
        <v>540</v>
      </c>
      <c r="E86" s="598">
        <v>2003</v>
      </c>
    </row>
    <row r="87" spans="1:5" ht="12.75">
      <c r="A87" s="592"/>
      <c r="B87" s="592" t="s">
        <v>1142</v>
      </c>
      <c r="C87" s="598" t="s">
        <v>936</v>
      </c>
      <c r="D87" s="602">
        <v>311</v>
      </c>
      <c r="E87" s="598">
        <v>1984</v>
      </c>
    </row>
    <row r="88" spans="1:5" ht="12.75">
      <c r="A88" s="592"/>
      <c r="B88" s="592" t="s">
        <v>1143</v>
      </c>
      <c r="C88" s="598" t="s">
        <v>936</v>
      </c>
      <c r="D88" s="602">
        <v>644</v>
      </c>
      <c r="E88" s="598">
        <v>2003</v>
      </c>
    </row>
    <row r="89" spans="1:5" ht="12.75">
      <c r="A89" s="592"/>
      <c r="B89" s="592" t="s">
        <v>1143</v>
      </c>
      <c r="C89" s="598" t="s">
        <v>936</v>
      </c>
      <c r="D89" s="602">
        <v>600</v>
      </c>
      <c r="E89" s="598">
        <v>1996</v>
      </c>
    </row>
    <row r="90" spans="1:5" ht="12.75">
      <c r="A90" s="592"/>
      <c r="B90" s="592" t="s">
        <v>1144</v>
      </c>
      <c r="C90" s="598" t="s">
        <v>936</v>
      </c>
      <c r="D90" s="602">
        <v>139</v>
      </c>
      <c r="E90" s="598">
        <v>2003</v>
      </c>
    </row>
    <row r="91" spans="1:5" ht="12.75">
      <c r="A91" s="592"/>
      <c r="B91" s="592" t="s">
        <v>1145</v>
      </c>
      <c r="C91" s="598" t="s">
        <v>936</v>
      </c>
      <c r="D91" s="602">
        <v>53</v>
      </c>
      <c r="E91" s="598">
        <v>2003</v>
      </c>
    </row>
    <row r="92" spans="1:5" ht="12.75">
      <c r="A92" s="606"/>
      <c r="B92" s="607" t="s">
        <v>1146</v>
      </c>
      <c r="C92" s="598" t="s">
        <v>936</v>
      </c>
      <c r="D92" s="602">
        <v>320</v>
      </c>
      <c r="E92" s="598">
        <v>1998</v>
      </c>
    </row>
    <row r="93" spans="1:5" ht="12.75">
      <c r="A93" s="606"/>
      <c r="B93" s="607"/>
      <c r="C93" s="598" t="s">
        <v>936</v>
      </c>
      <c r="D93" s="602">
        <v>2286</v>
      </c>
      <c r="E93" s="598">
        <v>2003</v>
      </c>
    </row>
    <row r="94" spans="1:5" ht="12.75">
      <c r="A94" s="592"/>
      <c r="B94" s="592" t="s">
        <v>1147</v>
      </c>
      <c r="C94" s="598" t="s">
        <v>936</v>
      </c>
      <c r="D94" s="602">
        <v>3154</v>
      </c>
      <c r="E94" s="598">
        <v>1984</v>
      </c>
    </row>
    <row r="95" spans="1:5" ht="12.75">
      <c r="A95" s="592"/>
      <c r="B95" s="592"/>
      <c r="C95" s="603" t="s">
        <v>936</v>
      </c>
      <c r="D95" s="601">
        <f>SUM(D85:D94)</f>
        <v>10117</v>
      </c>
      <c r="E95" s="598"/>
    </row>
    <row r="96" spans="1:5" ht="12.75">
      <c r="A96" s="608">
        <v>13</v>
      </c>
      <c r="B96" s="600" t="s">
        <v>1148</v>
      </c>
      <c r="C96" s="598"/>
      <c r="D96" s="601"/>
      <c r="E96" s="598"/>
    </row>
    <row r="97" spans="1:5" ht="12.75">
      <c r="A97" s="592"/>
      <c r="B97" s="592" t="s">
        <v>1149</v>
      </c>
      <c r="C97" s="598" t="s">
        <v>936</v>
      </c>
      <c r="D97" s="602">
        <v>172</v>
      </c>
      <c r="E97" s="598">
        <v>2003</v>
      </c>
    </row>
    <row r="98" spans="1:5" ht="12.75">
      <c r="A98" s="592"/>
      <c r="B98" s="592" t="s">
        <v>1150</v>
      </c>
      <c r="C98" s="598" t="s">
        <v>936</v>
      </c>
      <c r="D98" s="602">
        <v>728</v>
      </c>
      <c r="E98" s="598">
        <v>2003</v>
      </c>
    </row>
    <row r="99" spans="1:5" ht="12.75">
      <c r="A99" s="592"/>
      <c r="B99" s="592" t="s">
        <v>1151</v>
      </c>
      <c r="C99" s="598" t="s">
        <v>936</v>
      </c>
      <c r="D99" s="602">
        <v>523</v>
      </c>
      <c r="E99" s="598">
        <v>2003</v>
      </c>
    </row>
    <row r="100" spans="1:5" ht="12.75">
      <c r="A100" s="592"/>
      <c r="B100" s="592" t="s">
        <v>1152</v>
      </c>
      <c r="C100" s="598" t="s">
        <v>936</v>
      </c>
      <c r="D100" s="602">
        <v>3404</v>
      </c>
      <c r="E100" s="598">
        <v>2003</v>
      </c>
    </row>
    <row r="101" spans="1:5" ht="12.75">
      <c r="A101" s="592"/>
      <c r="B101" s="592" t="s">
        <v>1153</v>
      </c>
      <c r="C101" s="598" t="s">
        <v>936</v>
      </c>
      <c r="D101" s="602">
        <v>3424</v>
      </c>
      <c r="E101" s="598">
        <v>2003</v>
      </c>
    </row>
    <row r="102" spans="1:5" ht="12.75">
      <c r="A102" s="592"/>
      <c r="B102" s="592" t="s">
        <v>1154</v>
      </c>
      <c r="C102" s="598" t="s">
        <v>936</v>
      </c>
      <c r="D102" s="602">
        <v>3385</v>
      </c>
      <c r="E102" s="598">
        <v>2003</v>
      </c>
    </row>
    <row r="103" spans="1:5" ht="12.75">
      <c r="A103" s="592"/>
      <c r="B103" s="592" t="s">
        <v>1155</v>
      </c>
      <c r="C103" s="598" t="s">
        <v>936</v>
      </c>
      <c r="D103" s="602">
        <v>447</v>
      </c>
      <c r="E103" s="598">
        <v>2003</v>
      </c>
    </row>
    <row r="104" spans="1:5" ht="12.75">
      <c r="A104" s="592"/>
      <c r="B104" s="592"/>
      <c r="C104" s="603" t="s">
        <v>936</v>
      </c>
      <c r="D104" s="601">
        <f>SUM(D97:D103)</f>
        <v>12083</v>
      </c>
      <c r="E104" s="598"/>
    </row>
    <row r="105" spans="1:5" ht="12.75">
      <c r="A105" s="608">
        <v>14</v>
      </c>
      <c r="B105" s="600" t="s">
        <v>1156</v>
      </c>
      <c r="C105" s="598"/>
      <c r="D105" s="601"/>
      <c r="E105" s="598"/>
    </row>
    <row r="106" spans="1:5" ht="12.75">
      <c r="A106" s="592"/>
      <c r="B106" s="592" t="s">
        <v>1157</v>
      </c>
      <c r="C106" s="598" t="s">
        <v>936</v>
      </c>
      <c r="D106" s="602">
        <v>895</v>
      </c>
      <c r="E106" s="598">
        <v>2002</v>
      </c>
    </row>
    <row r="107" spans="1:5" ht="12.75">
      <c r="A107" s="592"/>
      <c r="B107" s="592" t="s">
        <v>1158</v>
      </c>
      <c r="C107" s="598" t="s">
        <v>936</v>
      </c>
      <c r="D107" s="602">
        <v>50</v>
      </c>
      <c r="E107" s="598">
        <v>2003</v>
      </c>
    </row>
    <row r="108" spans="1:5" ht="12.75">
      <c r="A108" s="592"/>
      <c r="B108" s="592" t="s">
        <v>1159</v>
      </c>
      <c r="C108" s="598" t="s">
        <v>936</v>
      </c>
      <c r="D108" s="602">
        <v>608</v>
      </c>
      <c r="E108" s="598">
        <v>2002</v>
      </c>
    </row>
    <row r="109" spans="1:5" ht="12.75">
      <c r="A109" s="592"/>
      <c r="B109" s="592" t="s">
        <v>1160</v>
      </c>
      <c r="C109" s="598" t="s">
        <v>936</v>
      </c>
      <c r="D109" s="602">
        <v>126</v>
      </c>
      <c r="E109" s="598">
        <v>2003</v>
      </c>
    </row>
    <row r="110" spans="1:5" ht="12.75">
      <c r="A110" s="592"/>
      <c r="B110" s="592" t="s">
        <v>1161</v>
      </c>
      <c r="C110" s="598" t="s">
        <v>936</v>
      </c>
      <c r="D110" s="602">
        <v>237</v>
      </c>
      <c r="E110" s="598">
        <v>2002</v>
      </c>
    </row>
    <row r="111" spans="1:5" ht="12.75">
      <c r="A111" s="592"/>
      <c r="B111" s="592" t="s">
        <v>1162</v>
      </c>
      <c r="C111" s="598" t="s">
        <v>936</v>
      </c>
      <c r="D111" s="602">
        <v>289.5</v>
      </c>
      <c r="E111" s="598">
        <v>2003</v>
      </c>
    </row>
    <row r="112" spans="1:5" ht="12.75">
      <c r="A112" s="592"/>
      <c r="B112" s="592" t="s">
        <v>1163</v>
      </c>
      <c r="C112" s="598" t="s">
        <v>936</v>
      </c>
      <c r="D112" s="602">
        <v>462</v>
      </c>
      <c r="E112" s="598">
        <v>2003</v>
      </c>
    </row>
    <row r="113" spans="1:5" ht="12.75">
      <c r="A113" s="592"/>
      <c r="B113" s="592" t="s">
        <v>1164</v>
      </c>
      <c r="C113" s="598" t="s">
        <v>936</v>
      </c>
      <c r="D113" s="602">
        <v>302.9</v>
      </c>
      <c r="E113" s="598">
        <v>2003</v>
      </c>
    </row>
    <row r="114" spans="1:5" ht="12.75">
      <c r="A114" s="592"/>
      <c r="B114" s="592" t="s">
        <v>1165</v>
      </c>
      <c r="C114" s="598" t="s">
        <v>936</v>
      </c>
      <c r="D114" s="602">
        <v>417</v>
      </c>
      <c r="E114" s="598">
        <v>2002</v>
      </c>
    </row>
    <row r="115" spans="1:5" ht="12.75">
      <c r="A115" s="592"/>
      <c r="B115" s="592" t="s">
        <v>1166</v>
      </c>
      <c r="C115" s="598" t="s">
        <v>936</v>
      </c>
      <c r="D115" s="602">
        <v>1301</v>
      </c>
      <c r="E115" s="598">
        <v>2002</v>
      </c>
    </row>
    <row r="116" spans="1:5" ht="12.75">
      <c r="A116" s="592"/>
      <c r="B116" s="592" t="s">
        <v>1167</v>
      </c>
      <c r="C116" s="598" t="s">
        <v>936</v>
      </c>
      <c r="D116" s="602">
        <v>176</v>
      </c>
      <c r="E116" s="598">
        <v>2003</v>
      </c>
    </row>
    <row r="117" spans="1:5" ht="12.75">
      <c r="A117" s="592"/>
      <c r="B117" s="592" t="s">
        <v>1168</v>
      </c>
      <c r="C117" s="598" t="s">
        <v>936</v>
      </c>
      <c r="D117" s="602">
        <v>724</v>
      </c>
      <c r="E117" s="598">
        <v>2002</v>
      </c>
    </row>
    <row r="118" spans="1:5" ht="12.75">
      <c r="A118" s="592"/>
      <c r="B118" s="592" t="s">
        <v>1169</v>
      </c>
      <c r="C118" s="598" t="s">
        <v>936</v>
      </c>
      <c r="D118" s="602">
        <v>510</v>
      </c>
      <c r="E118" s="598">
        <v>2003</v>
      </c>
    </row>
    <row r="119" spans="1:5" ht="12.75">
      <c r="A119" s="592"/>
      <c r="B119" s="592" t="s">
        <v>1170</v>
      </c>
      <c r="C119" s="598" t="s">
        <v>936</v>
      </c>
      <c r="D119" s="602">
        <v>70</v>
      </c>
      <c r="E119" s="598">
        <v>1986</v>
      </c>
    </row>
    <row r="120" spans="1:5" ht="12.75">
      <c r="A120" s="592"/>
      <c r="B120" s="592" t="s">
        <v>1171</v>
      </c>
      <c r="C120" s="598" t="s">
        <v>936</v>
      </c>
      <c r="D120" s="602">
        <v>127</v>
      </c>
      <c r="E120" s="598">
        <v>2003</v>
      </c>
    </row>
    <row r="121" spans="1:5" ht="12.75">
      <c r="A121" s="592"/>
      <c r="B121" s="592" t="s">
        <v>1172</v>
      </c>
      <c r="C121" s="598" t="s">
        <v>936</v>
      </c>
      <c r="D121" s="602">
        <v>97</v>
      </c>
      <c r="E121" s="598">
        <v>2003</v>
      </c>
    </row>
    <row r="122" spans="1:5" ht="12.75">
      <c r="A122" s="592"/>
      <c r="B122" s="592" t="s">
        <v>1172</v>
      </c>
      <c r="C122" s="598" t="s">
        <v>936</v>
      </c>
      <c r="D122" s="602">
        <v>115</v>
      </c>
      <c r="E122" s="598">
        <v>1993</v>
      </c>
    </row>
    <row r="123" spans="1:5" ht="12.75">
      <c r="A123" s="592"/>
      <c r="B123" s="592" t="s">
        <v>1173</v>
      </c>
      <c r="C123" s="598" t="s">
        <v>936</v>
      </c>
      <c r="D123" s="602">
        <v>48</v>
      </c>
      <c r="E123" s="598">
        <v>2003</v>
      </c>
    </row>
    <row r="124" spans="1:5" ht="12.75">
      <c r="A124" s="592"/>
      <c r="B124" s="592" t="s">
        <v>1174</v>
      </c>
      <c r="C124" s="598" t="s">
        <v>936</v>
      </c>
      <c r="D124" s="602">
        <v>475</v>
      </c>
      <c r="E124" s="598">
        <v>1998</v>
      </c>
    </row>
    <row r="125" spans="1:5" ht="12.75">
      <c r="A125" s="592"/>
      <c r="B125" s="592" t="s">
        <v>1174</v>
      </c>
      <c r="C125" s="598" t="s">
        <v>936</v>
      </c>
      <c r="D125" s="602">
        <v>26</v>
      </c>
      <c r="E125" s="598">
        <v>2003</v>
      </c>
    </row>
    <row r="126" spans="1:5" ht="12.75">
      <c r="A126" s="592"/>
      <c r="B126" s="592" t="s">
        <v>1175</v>
      </c>
      <c r="C126" s="598" t="s">
        <v>936</v>
      </c>
      <c r="D126" s="602">
        <v>245</v>
      </c>
      <c r="E126" s="598">
        <v>2003</v>
      </c>
    </row>
    <row r="127" spans="1:5" ht="12.75">
      <c r="A127" s="592"/>
      <c r="B127" s="592" t="s">
        <v>1176</v>
      </c>
      <c r="C127" s="598" t="s">
        <v>936</v>
      </c>
      <c r="D127" s="602">
        <v>499.8</v>
      </c>
      <c r="E127" s="598">
        <v>2002</v>
      </c>
    </row>
    <row r="128" spans="1:5" ht="12.75">
      <c r="A128" s="592"/>
      <c r="B128" s="592" t="s">
        <v>1177</v>
      </c>
      <c r="C128" s="598" t="s">
        <v>936</v>
      </c>
      <c r="D128" s="602">
        <v>90</v>
      </c>
      <c r="E128" s="598">
        <v>2007</v>
      </c>
    </row>
    <row r="129" spans="1:5" ht="12.75">
      <c r="A129" s="592"/>
      <c r="B129" s="592" t="s">
        <v>1178</v>
      </c>
      <c r="C129" s="598" t="s">
        <v>936</v>
      </c>
      <c r="D129" s="602">
        <v>718</v>
      </c>
      <c r="E129" s="598">
        <v>2002</v>
      </c>
    </row>
    <row r="130" spans="1:5" ht="12.75">
      <c r="A130" s="592"/>
      <c r="B130" s="592" t="s">
        <v>1179</v>
      </c>
      <c r="C130" s="598" t="s">
        <v>936</v>
      </c>
      <c r="D130" s="602">
        <v>399</v>
      </c>
      <c r="E130" s="598">
        <v>2003</v>
      </c>
    </row>
    <row r="131" spans="1:5" ht="12.75">
      <c r="A131" s="592"/>
      <c r="B131" s="592" t="s">
        <v>1180</v>
      </c>
      <c r="C131" s="598" t="s">
        <v>936</v>
      </c>
      <c r="D131" s="602">
        <v>860</v>
      </c>
      <c r="E131" s="598">
        <v>2002</v>
      </c>
    </row>
    <row r="132" spans="1:5" ht="12.75">
      <c r="A132" s="592"/>
      <c r="B132" s="592" t="s">
        <v>1181</v>
      </c>
      <c r="C132" s="598" t="s">
        <v>936</v>
      </c>
      <c r="D132" s="602">
        <v>1314</v>
      </c>
      <c r="E132" s="598">
        <v>2003</v>
      </c>
    </row>
    <row r="133" spans="1:5" ht="12.75">
      <c r="A133" s="592"/>
      <c r="B133" s="592" t="s">
        <v>1182</v>
      </c>
      <c r="C133" s="598" t="s">
        <v>936</v>
      </c>
      <c r="D133" s="602">
        <v>729</v>
      </c>
      <c r="E133" s="598">
        <v>1998</v>
      </c>
    </row>
    <row r="134" spans="1:5" ht="12.75">
      <c r="A134" s="592"/>
      <c r="B134" s="592" t="s">
        <v>1183</v>
      </c>
      <c r="C134" s="598" t="s">
        <v>936</v>
      </c>
      <c r="D134" s="602">
        <v>480</v>
      </c>
      <c r="E134" s="598">
        <v>2008</v>
      </c>
    </row>
    <row r="135" spans="1:5" ht="12.75">
      <c r="A135" s="592"/>
      <c r="B135" s="592" t="s">
        <v>1184</v>
      </c>
      <c r="C135" s="598" t="s">
        <v>936</v>
      </c>
      <c r="D135" s="602">
        <v>535</v>
      </c>
      <c r="E135" s="598">
        <v>2003</v>
      </c>
    </row>
    <row r="136" spans="1:5" ht="12.75">
      <c r="A136" s="592"/>
      <c r="B136" s="592" t="s">
        <v>1185</v>
      </c>
      <c r="C136" s="598" t="s">
        <v>936</v>
      </c>
      <c r="D136" s="602">
        <v>1020</v>
      </c>
      <c r="E136" s="598">
        <v>1989</v>
      </c>
    </row>
    <row r="137" spans="1:5" ht="12.75">
      <c r="A137" s="592"/>
      <c r="B137" s="592" t="s">
        <v>1186</v>
      </c>
      <c r="C137" s="598" t="s">
        <v>936</v>
      </c>
      <c r="D137" s="602">
        <v>200</v>
      </c>
      <c r="E137" s="598">
        <v>1934</v>
      </c>
    </row>
    <row r="138" spans="1:5" ht="12.75">
      <c r="A138" s="592"/>
      <c r="B138" s="592" t="s">
        <v>1187</v>
      </c>
      <c r="C138" s="598" t="s">
        <v>936</v>
      </c>
      <c r="D138" s="602">
        <v>336</v>
      </c>
      <c r="E138" s="598">
        <v>2003</v>
      </c>
    </row>
    <row r="139" spans="1:5" ht="12.75">
      <c r="A139" s="592"/>
      <c r="B139" s="592" t="s">
        <v>1188</v>
      </c>
      <c r="C139" s="598" t="s">
        <v>936</v>
      </c>
      <c r="D139" s="602">
        <v>216</v>
      </c>
      <c r="E139" s="598">
        <v>1998</v>
      </c>
    </row>
    <row r="140" spans="1:5" ht="12.75">
      <c r="A140" s="592"/>
      <c r="B140" s="592" t="s">
        <v>1189</v>
      </c>
      <c r="C140" s="598" t="s">
        <v>936</v>
      </c>
      <c r="D140" s="602">
        <v>644</v>
      </c>
      <c r="E140" s="598">
        <v>1997</v>
      </c>
    </row>
    <row r="141" spans="1:5" ht="12.75">
      <c r="A141" s="592"/>
      <c r="B141" s="592" t="s">
        <v>1190</v>
      </c>
      <c r="C141" s="598" t="s">
        <v>936</v>
      </c>
      <c r="D141" s="602">
        <v>350</v>
      </c>
      <c r="E141" s="598">
        <v>2003</v>
      </c>
    </row>
    <row r="142" spans="1:5" ht="12.75">
      <c r="A142" s="592"/>
      <c r="B142" s="592"/>
      <c r="C142" s="603" t="s">
        <v>936</v>
      </c>
      <c r="D142" s="601">
        <f>SUM(D106:D141)</f>
        <v>15692.2</v>
      </c>
      <c r="E142" s="598"/>
    </row>
    <row r="143" spans="1:5" ht="12.75">
      <c r="A143" s="608">
        <v>15</v>
      </c>
      <c r="B143" s="600" t="s">
        <v>1191</v>
      </c>
      <c r="C143" s="598"/>
      <c r="D143" s="601"/>
      <c r="E143" s="598"/>
    </row>
    <row r="144" spans="1:5" ht="12.75">
      <c r="A144" s="592"/>
      <c r="B144" s="592" t="s">
        <v>1192</v>
      </c>
      <c r="C144" s="598" t="s">
        <v>936</v>
      </c>
      <c r="D144" s="602">
        <v>600</v>
      </c>
      <c r="E144" s="598">
        <v>2003</v>
      </c>
    </row>
    <row r="145" spans="1:5" ht="12.75">
      <c r="A145" s="592"/>
      <c r="B145" s="592"/>
      <c r="C145" s="603" t="s">
        <v>936</v>
      </c>
      <c r="D145" s="601">
        <f>SUM(D144)</f>
        <v>600</v>
      </c>
      <c r="E145" s="598"/>
    </row>
    <row r="146" spans="1:5" ht="12.75">
      <c r="A146" s="605">
        <v>16</v>
      </c>
      <c r="B146" s="600" t="s">
        <v>1193</v>
      </c>
      <c r="C146" s="598"/>
      <c r="D146" s="601"/>
      <c r="E146" s="598"/>
    </row>
    <row r="147" spans="1:5" ht="12.75">
      <c r="A147" s="592"/>
      <c r="B147" s="592" t="s">
        <v>1194</v>
      </c>
      <c r="C147" s="598" t="s">
        <v>936</v>
      </c>
      <c r="D147" s="602">
        <v>77</v>
      </c>
      <c r="E147" s="598">
        <v>1999</v>
      </c>
    </row>
    <row r="148" spans="1:5" ht="12.75">
      <c r="A148" s="592"/>
      <c r="B148" s="592" t="s">
        <v>1195</v>
      </c>
      <c r="C148" s="598" t="s">
        <v>936</v>
      </c>
      <c r="D148" s="602">
        <v>750</v>
      </c>
      <c r="E148" s="598">
        <v>1988</v>
      </c>
    </row>
    <row r="149" spans="1:5" ht="12.75">
      <c r="A149" s="592"/>
      <c r="B149" s="592" t="s">
        <v>1196</v>
      </c>
      <c r="C149" s="598" t="s">
        <v>936</v>
      </c>
      <c r="D149" s="602">
        <v>142</v>
      </c>
      <c r="E149" s="598">
        <v>2003</v>
      </c>
    </row>
    <row r="150" spans="1:5" ht="12.75">
      <c r="A150" s="592"/>
      <c r="B150" s="592" t="s">
        <v>1197</v>
      </c>
      <c r="C150" s="598" t="s">
        <v>936</v>
      </c>
      <c r="D150" s="602">
        <v>250</v>
      </c>
      <c r="E150" s="598">
        <v>1988</v>
      </c>
    </row>
    <row r="151" spans="1:5" ht="12.75">
      <c r="A151" s="592"/>
      <c r="B151" s="592" t="s">
        <v>1198</v>
      </c>
      <c r="C151" s="598" t="s">
        <v>936</v>
      </c>
      <c r="D151" s="602">
        <v>138</v>
      </c>
      <c r="E151" s="598">
        <v>2003</v>
      </c>
    </row>
    <row r="152" spans="1:5" ht="12.75">
      <c r="A152" s="592"/>
      <c r="B152" s="592" t="s">
        <v>1199</v>
      </c>
      <c r="C152" s="598" t="s">
        <v>936</v>
      </c>
      <c r="D152" s="602">
        <v>343</v>
      </c>
      <c r="E152" s="598">
        <v>1999</v>
      </c>
    </row>
    <row r="153" spans="1:5" ht="12.75">
      <c r="A153" s="592"/>
      <c r="B153" s="592" t="s">
        <v>1200</v>
      </c>
      <c r="C153" s="598" t="s">
        <v>936</v>
      </c>
      <c r="D153" s="602">
        <v>17</v>
      </c>
      <c r="E153" s="598">
        <v>2003</v>
      </c>
    </row>
    <row r="154" spans="1:5" ht="12.75">
      <c r="A154" s="592"/>
      <c r="B154" s="592"/>
      <c r="C154" s="603" t="s">
        <v>936</v>
      </c>
      <c r="D154" s="601">
        <f>SUM(D147:D153)</f>
        <v>1717</v>
      </c>
      <c r="E154" s="598"/>
    </row>
    <row r="155" spans="1:5" ht="12.75">
      <c r="A155" s="608">
        <v>17</v>
      </c>
      <c r="B155" s="600" t="s">
        <v>1201</v>
      </c>
      <c r="C155" s="598"/>
      <c r="D155" s="601"/>
      <c r="E155" s="598"/>
    </row>
    <row r="156" spans="1:5" ht="12.75">
      <c r="A156" s="592"/>
      <c r="B156" s="592" t="s">
        <v>1202</v>
      </c>
      <c r="C156" s="598" t="s">
        <v>936</v>
      </c>
      <c r="D156" s="602">
        <v>156</v>
      </c>
      <c r="E156" s="598">
        <v>1998</v>
      </c>
    </row>
    <row r="157" spans="1:5" ht="12.75">
      <c r="A157" s="592"/>
      <c r="B157" s="592" t="s">
        <v>1203</v>
      </c>
      <c r="C157" s="598" t="s">
        <v>936</v>
      </c>
      <c r="D157" s="602">
        <v>647</v>
      </c>
      <c r="E157" s="598">
        <v>1984</v>
      </c>
    </row>
    <row r="158" spans="1:5" ht="12.75">
      <c r="A158" s="592"/>
      <c r="B158" s="592" t="s">
        <v>1204</v>
      </c>
      <c r="C158" s="598" t="s">
        <v>936</v>
      </c>
      <c r="D158" s="602">
        <v>200</v>
      </c>
      <c r="E158" s="598">
        <v>1997</v>
      </c>
    </row>
    <row r="159" spans="1:5" ht="12.75">
      <c r="A159" s="592"/>
      <c r="B159" s="592" t="s">
        <v>1205</v>
      </c>
      <c r="C159" s="598" t="s">
        <v>936</v>
      </c>
      <c r="D159" s="602">
        <v>100</v>
      </c>
      <c r="E159" s="598">
        <v>1977</v>
      </c>
    </row>
    <row r="160" spans="1:5" ht="12.75">
      <c r="A160" s="592"/>
      <c r="B160" s="592" t="s">
        <v>1206</v>
      </c>
      <c r="C160" s="598" t="s">
        <v>936</v>
      </c>
      <c r="D160" s="602">
        <v>14</v>
      </c>
      <c r="E160" s="598">
        <v>2003</v>
      </c>
    </row>
    <row r="161" spans="1:5" ht="12.75">
      <c r="A161" s="592"/>
      <c r="B161" s="592" t="s">
        <v>1207</v>
      </c>
      <c r="C161" s="598" t="s">
        <v>936</v>
      </c>
      <c r="D161" s="602">
        <v>269</v>
      </c>
      <c r="E161" s="598">
        <v>1984</v>
      </c>
    </row>
    <row r="162" spans="1:5" ht="12.75">
      <c r="A162" s="592"/>
      <c r="B162" s="592" t="s">
        <v>1208</v>
      </c>
      <c r="C162" s="598" t="s">
        <v>936</v>
      </c>
      <c r="D162" s="602">
        <v>37</v>
      </c>
      <c r="E162" s="598">
        <v>2003</v>
      </c>
    </row>
    <row r="163" spans="1:5" ht="12.75">
      <c r="A163" s="592"/>
      <c r="B163" s="592" t="s">
        <v>1209</v>
      </c>
      <c r="C163" s="598" t="s">
        <v>936</v>
      </c>
      <c r="D163" s="602">
        <v>232</v>
      </c>
      <c r="E163" s="598">
        <v>1975</v>
      </c>
    </row>
    <row r="164" spans="1:5" ht="12.75">
      <c r="A164" s="592"/>
      <c r="B164" s="592" t="s">
        <v>1210</v>
      </c>
      <c r="C164" s="598" t="s">
        <v>936</v>
      </c>
      <c r="D164" s="602">
        <v>28</v>
      </c>
      <c r="E164" s="598">
        <v>2003</v>
      </c>
    </row>
    <row r="165" spans="1:5" ht="12.75">
      <c r="A165" s="592"/>
      <c r="B165" s="592" t="s">
        <v>1211</v>
      </c>
      <c r="C165" s="598" t="s">
        <v>936</v>
      </c>
      <c r="D165" s="602">
        <v>203</v>
      </c>
      <c r="E165" s="598">
        <v>1984</v>
      </c>
    </row>
    <row r="166" spans="1:5" ht="12.75">
      <c r="A166" s="592"/>
      <c r="B166" s="592" t="s">
        <v>1212</v>
      </c>
      <c r="C166" s="598" t="s">
        <v>936</v>
      </c>
      <c r="D166" s="602">
        <v>179</v>
      </c>
      <c r="E166" s="598">
        <v>1984</v>
      </c>
    </row>
    <row r="167" spans="1:5" ht="12.75">
      <c r="A167" s="592"/>
      <c r="B167" s="592" t="s">
        <v>1213</v>
      </c>
      <c r="C167" s="598" t="s">
        <v>936</v>
      </c>
      <c r="D167" s="602">
        <v>272</v>
      </c>
      <c r="E167" s="598">
        <v>1984</v>
      </c>
    </row>
    <row r="168" spans="1:5" ht="12.75">
      <c r="A168" s="592"/>
      <c r="B168" s="592" t="s">
        <v>1214</v>
      </c>
      <c r="C168" s="598" t="s">
        <v>936</v>
      </c>
      <c r="D168" s="602">
        <v>185</v>
      </c>
      <c r="E168" s="598">
        <v>1984</v>
      </c>
    </row>
    <row r="169" spans="1:5" ht="12.75">
      <c r="A169" s="592"/>
      <c r="B169" s="592" t="s">
        <v>1215</v>
      </c>
      <c r="C169" s="598" t="s">
        <v>936</v>
      </c>
      <c r="D169" s="602">
        <v>99</v>
      </c>
      <c r="E169" s="598">
        <v>1984</v>
      </c>
    </row>
    <row r="170" spans="1:5" ht="12.75">
      <c r="A170" s="592"/>
      <c r="B170" s="592" t="s">
        <v>1216</v>
      </c>
      <c r="C170" s="598" t="s">
        <v>936</v>
      </c>
      <c r="D170" s="602">
        <v>145</v>
      </c>
      <c r="E170" s="598">
        <v>1984</v>
      </c>
    </row>
    <row r="171" spans="1:5" ht="12.75">
      <c r="A171" s="592"/>
      <c r="B171" s="592" t="s">
        <v>1217</v>
      </c>
      <c r="C171" s="598" t="s">
        <v>936</v>
      </c>
      <c r="D171" s="602">
        <v>59</v>
      </c>
      <c r="E171" s="598">
        <v>1984</v>
      </c>
    </row>
    <row r="172" spans="1:5" ht="12.75">
      <c r="A172" s="592"/>
      <c r="B172" s="592" t="s">
        <v>1218</v>
      </c>
      <c r="C172" s="598" t="s">
        <v>936</v>
      </c>
      <c r="D172" s="602">
        <v>136</v>
      </c>
      <c r="E172" s="598">
        <v>1984</v>
      </c>
    </row>
    <row r="173" spans="1:5" ht="12.75">
      <c r="A173" s="592"/>
      <c r="B173" s="592" t="s">
        <v>1219</v>
      </c>
      <c r="C173" s="598" t="s">
        <v>936</v>
      </c>
      <c r="D173" s="602">
        <v>113</v>
      </c>
      <c r="E173" s="598">
        <v>1984</v>
      </c>
    </row>
    <row r="174" spans="1:5" ht="12.75">
      <c r="A174" s="592"/>
      <c r="B174" s="592" t="s">
        <v>1220</v>
      </c>
      <c r="C174" s="598" t="s">
        <v>936</v>
      </c>
      <c r="D174" s="602">
        <v>95</v>
      </c>
      <c r="E174" s="598">
        <v>1973</v>
      </c>
    </row>
    <row r="175" spans="1:5" ht="12.75">
      <c r="A175" s="592"/>
      <c r="B175" s="592"/>
      <c r="C175" s="603" t="s">
        <v>936</v>
      </c>
      <c r="D175" s="601">
        <f>SUM(D156:D174)</f>
        <v>3169</v>
      </c>
      <c r="E175" s="598"/>
    </row>
    <row r="176" spans="1:5" ht="12.75">
      <c r="A176" s="605">
        <v>18</v>
      </c>
      <c r="B176" s="600" t="s">
        <v>1221</v>
      </c>
      <c r="C176" s="598"/>
      <c r="D176" s="601"/>
      <c r="E176" s="598"/>
    </row>
    <row r="177" spans="1:5" ht="12.75">
      <c r="A177" s="592"/>
      <c r="B177" s="592" t="s">
        <v>1222</v>
      </c>
      <c r="C177" s="598" t="s">
        <v>936</v>
      </c>
      <c r="D177" s="602">
        <v>196</v>
      </c>
      <c r="E177" s="598">
        <v>2003</v>
      </c>
    </row>
    <row r="178" spans="1:5" ht="12.75">
      <c r="A178" s="592"/>
      <c r="B178" s="592"/>
      <c r="C178" s="603" t="s">
        <v>936</v>
      </c>
      <c r="D178" s="601">
        <f>SUM(D177)</f>
        <v>196</v>
      </c>
      <c r="E178" s="598"/>
    </row>
    <row r="179" spans="1:5" ht="12.75">
      <c r="A179" s="605">
        <v>19</v>
      </c>
      <c r="B179" s="600" t="s">
        <v>1223</v>
      </c>
      <c r="C179" s="598"/>
      <c r="D179" s="601"/>
      <c r="E179" s="598"/>
    </row>
    <row r="180" spans="1:5" ht="12.75">
      <c r="A180" s="592"/>
      <c r="B180" s="592" t="s">
        <v>1224</v>
      </c>
      <c r="C180" s="598" t="s">
        <v>936</v>
      </c>
      <c r="D180" s="602">
        <v>677</v>
      </c>
      <c r="E180" s="598">
        <v>2003</v>
      </c>
    </row>
    <row r="181" spans="1:5" ht="12.75">
      <c r="A181" s="592"/>
      <c r="B181" s="592" t="s">
        <v>1225</v>
      </c>
      <c r="C181" s="598" t="s">
        <v>936</v>
      </c>
      <c r="D181" s="602">
        <v>5</v>
      </c>
      <c r="E181" s="598">
        <v>2009</v>
      </c>
    </row>
    <row r="182" spans="1:5" ht="12.75">
      <c r="A182" s="592"/>
      <c r="B182" s="592"/>
      <c r="C182" s="603" t="s">
        <v>936</v>
      </c>
      <c r="D182" s="601">
        <f>SUM(D180:D181)</f>
        <v>682</v>
      </c>
      <c r="E182" s="598"/>
    </row>
    <row r="183" spans="1:5" ht="12.75">
      <c r="A183" s="605">
        <v>20</v>
      </c>
      <c r="B183" s="600" t="s">
        <v>1226</v>
      </c>
      <c r="C183" s="598"/>
      <c r="D183" s="601"/>
      <c r="E183" s="598"/>
    </row>
    <row r="184" spans="1:5" ht="12.75">
      <c r="A184" s="592"/>
      <c r="B184" s="592" t="s">
        <v>1227</v>
      </c>
      <c r="C184" s="598" t="s">
        <v>936</v>
      </c>
      <c r="D184" s="602">
        <v>900</v>
      </c>
      <c r="E184" s="598">
        <v>2003</v>
      </c>
    </row>
    <row r="185" spans="1:5" ht="12.75">
      <c r="A185" s="592"/>
      <c r="B185" s="592"/>
      <c r="C185" s="603" t="s">
        <v>936</v>
      </c>
      <c r="D185" s="601">
        <f>SUM(D184)</f>
        <v>900</v>
      </c>
      <c r="E185" s="598"/>
    </row>
    <row r="186" spans="1:5" ht="12.75">
      <c r="A186" s="605">
        <v>21</v>
      </c>
      <c r="B186" s="600" t="s">
        <v>1228</v>
      </c>
      <c r="C186" s="598"/>
      <c r="D186" s="601"/>
      <c r="E186" s="598"/>
    </row>
    <row r="187" spans="1:5" ht="12.75">
      <c r="A187" s="592"/>
      <c r="B187" s="592" t="s">
        <v>1229</v>
      </c>
      <c r="C187" s="598" t="s">
        <v>936</v>
      </c>
      <c r="D187" s="602">
        <v>271</v>
      </c>
      <c r="E187" s="598">
        <v>2003</v>
      </c>
    </row>
    <row r="188" spans="1:5" ht="12.75">
      <c r="A188" s="592"/>
      <c r="B188" s="592" t="s">
        <v>1230</v>
      </c>
      <c r="C188" s="598" t="s">
        <v>936</v>
      </c>
      <c r="D188" s="602">
        <v>700</v>
      </c>
      <c r="E188" s="598">
        <v>2003</v>
      </c>
    </row>
    <row r="189" spans="1:5" ht="12.75">
      <c r="A189" s="592"/>
      <c r="B189" s="592" t="s">
        <v>1231</v>
      </c>
      <c r="C189" s="598" t="s">
        <v>936</v>
      </c>
      <c r="D189" s="602">
        <v>200</v>
      </c>
      <c r="E189" s="598">
        <v>2003</v>
      </c>
    </row>
    <row r="190" spans="1:5" ht="12.75">
      <c r="A190" s="592"/>
      <c r="B190" s="592"/>
      <c r="C190" s="603" t="s">
        <v>936</v>
      </c>
      <c r="D190" s="601">
        <f>SUM(D187:D189)</f>
        <v>1171</v>
      </c>
      <c r="E190" s="598"/>
    </row>
    <row r="191" spans="1:5" ht="12.75">
      <c r="A191" s="608">
        <v>22</v>
      </c>
      <c r="B191" s="600" t="s">
        <v>1232</v>
      </c>
      <c r="C191" s="598"/>
      <c r="D191" s="601"/>
      <c r="E191" s="598"/>
    </row>
    <row r="192" spans="1:5" ht="12.75">
      <c r="A192" s="592"/>
      <c r="B192" s="592" t="s">
        <v>1233</v>
      </c>
      <c r="C192" s="598" t="s">
        <v>936</v>
      </c>
      <c r="D192" s="602">
        <v>252</v>
      </c>
      <c r="E192" s="598">
        <v>2003</v>
      </c>
    </row>
    <row r="193" spans="1:5" ht="12.75">
      <c r="A193" s="592"/>
      <c r="B193" s="592" t="s">
        <v>1234</v>
      </c>
      <c r="C193" s="598" t="s">
        <v>936</v>
      </c>
      <c r="D193" s="602">
        <v>460</v>
      </c>
      <c r="E193" s="598">
        <v>2003</v>
      </c>
    </row>
    <row r="194" spans="1:5" ht="12.75">
      <c r="A194" s="592"/>
      <c r="B194" s="592" t="s">
        <v>1235</v>
      </c>
      <c r="C194" s="598" t="s">
        <v>936</v>
      </c>
      <c r="D194" s="602">
        <v>235</v>
      </c>
      <c r="E194" s="598">
        <v>2003</v>
      </c>
    </row>
    <row r="195" spans="1:5" ht="12.75">
      <c r="A195" s="592"/>
      <c r="B195" s="592" t="s">
        <v>1236</v>
      </c>
      <c r="C195" s="598" t="s">
        <v>936</v>
      </c>
      <c r="D195" s="602">
        <v>200</v>
      </c>
      <c r="E195" s="598">
        <v>1997</v>
      </c>
    </row>
    <row r="196" spans="1:5" ht="12.75">
      <c r="A196" s="592"/>
      <c r="B196" s="592" t="s">
        <v>1236</v>
      </c>
      <c r="C196" s="598" t="s">
        <v>936</v>
      </c>
      <c r="D196" s="602">
        <v>175</v>
      </c>
      <c r="E196" s="598">
        <v>2003</v>
      </c>
    </row>
    <row r="197" spans="1:5" ht="12.75">
      <c r="A197" s="592"/>
      <c r="B197" s="592" t="s">
        <v>1237</v>
      </c>
      <c r="C197" s="598" t="s">
        <v>936</v>
      </c>
      <c r="D197" s="602">
        <v>352</v>
      </c>
      <c r="E197" s="598">
        <v>1998</v>
      </c>
    </row>
    <row r="198" spans="1:5" ht="12.75">
      <c r="A198" s="592"/>
      <c r="B198" s="592" t="s">
        <v>1237</v>
      </c>
      <c r="C198" s="598" t="s">
        <v>936</v>
      </c>
      <c r="D198" s="602">
        <v>1418</v>
      </c>
      <c r="E198" s="598">
        <v>2003</v>
      </c>
    </row>
    <row r="199" spans="1:5" ht="12.75">
      <c r="A199" s="592"/>
      <c r="B199" s="592"/>
      <c r="C199" s="603" t="s">
        <v>936</v>
      </c>
      <c r="D199" s="601">
        <f>SUM(D192:D198)</f>
        <v>3092</v>
      </c>
      <c r="E199" s="598"/>
    </row>
    <row r="200" spans="1:5" ht="12.75">
      <c r="A200" s="605">
        <v>23</v>
      </c>
      <c r="B200" s="600" t="s">
        <v>1238</v>
      </c>
      <c r="C200" s="598"/>
      <c r="D200" s="601"/>
      <c r="E200" s="598"/>
    </row>
    <row r="201" spans="1:5" ht="12.75">
      <c r="A201" s="592"/>
      <c r="B201" s="592" t="s">
        <v>1239</v>
      </c>
      <c r="C201" s="598" t="s">
        <v>936</v>
      </c>
      <c r="D201" s="602">
        <v>175</v>
      </c>
      <c r="E201" s="598">
        <v>2003</v>
      </c>
    </row>
    <row r="202" spans="1:5" ht="12.75">
      <c r="A202" s="592"/>
      <c r="B202" s="592" t="s">
        <v>1240</v>
      </c>
      <c r="C202" s="598" t="s">
        <v>936</v>
      </c>
      <c r="D202" s="602">
        <v>887</v>
      </c>
      <c r="E202" s="598">
        <v>2003</v>
      </c>
    </row>
    <row r="203" spans="1:5" ht="12.75">
      <c r="A203" s="592"/>
      <c r="B203" s="592"/>
      <c r="C203" s="603" t="s">
        <v>936</v>
      </c>
      <c r="D203" s="601">
        <f>SUM(D201:D202)</f>
        <v>1062</v>
      </c>
      <c r="E203" s="598"/>
    </row>
    <row r="204" spans="1:5" ht="12.75">
      <c r="A204" s="608">
        <v>24</v>
      </c>
      <c r="B204" s="600" t="s">
        <v>1241</v>
      </c>
      <c r="C204" s="598"/>
      <c r="D204" s="609"/>
      <c r="E204" s="598"/>
    </row>
    <row r="205" spans="1:5" ht="12.75">
      <c r="A205" s="592"/>
      <c r="B205" s="592" t="s">
        <v>1242</v>
      </c>
      <c r="C205" s="598" t="s">
        <v>1243</v>
      </c>
      <c r="D205" s="602">
        <v>23</v>
      </c>
      <c r="E205" s="598">
        <v>1991</v>
      </c>
    </row>
    <row r="206" spans="1:5" ht="12.75">
      <c r="A206" s="592"/>
      <c r="B206" s="592" t="s">
        <v>1244</v>
      </c>
      <c r="C206" s="598" t="s">
        <v>1243</v>
      </c>
      <c r="D206" s="602">
        <v>124</v>
      </c>
      <c r="E206" s="598">
        <v>1991</v>
      </c>
    </row>
    <row r="207" spans="1:5" ht="12.75">
      <c r="A207" s="592"/>
      <c r="B207" s="592" t="s">
        <v>1245</v>
      </c>
      <c r="C207" s="598" t="s">
        <v>1243</v>
      </c>
      <c r="D207" s="602">
        <v>279.5</v>
      </c>
      <c r="E207" s="598">
        <v>2003</v>
      </c>
    </row>
    <row r="208" spans="1:5" ht="12.75">
      <c r="A208" s="592"/>
      <c r="B208" s="592" t="s">
        <v>1246</v>
      </c>
      <c r="C208" s="598" t="s">
        <v>1243</v>
      </c>
      <c r="D208" s="602">
        <v>95</v>
      </c>
      <c r="E208" s="598">
        <v>2003</v>
      </c>
    </row>
    <row r="209" spans="1:5" ht="12.75">
      <c r="A209" s="592"/>
      <c r="B209" s="592" t="s">
        <v>1247</v>
      </c>
      <c r="C209" s="598" t="s">
        <v>1243</v>
      </c>
      <c r="D209" s="602">
        <v>55</v>
      </c>
      <c r="E209" s="598">
        <v>2003</v>
      </c>
    </row>
    <row r="210" spans="1:5" ht="12.75">
      <c r="A210" s="592"/>
      <c r="B210" s="592" t="s">
        <v>1248</v>
      </c>
      <c r="C210" s="598" t="s">
        <v>1243</v>
      </c>
      <c r="D210" s="602">
        <v>60</v>
      </c>
      <c r="E210" s="598">
        <v>1988</v>
      </c>
    </row>
    <row r="211" spans="1:5" ht="12.75">
      <c r="A211" s="592"/>
      <c r="B211" s="592"/>
      <c r="C211" s="598" t="s">
        <v>6</v>
      </c>
      <c r="D211" s="601">
        <v>8.359</v>
      </c>
      <c r="E211" s="598"/>
    </row>
    <row r="212" spans="1:5" ht="12.75">
      <c r="A212" s="605">
        <v>25</v>
      </c>
      <c r="B212" s="600" t="s">
        <v>1249</v>
      </c>
      <c r="C212" s="598"/>
      <c r="D212" s="609"/>
      <c r="E212" s="598"/>
    </row>
    <row r="213" spans="1:5" ht="12.75">
      <c r="A213" s="592"/>
      <c r="B213" s="592" t="s">
        <v>1250</v>
      </c>
      <c r="C213" s="598" t="s">
        <v>1243</v>
      </c>
      <c r="D213" s="602">
        <v>361</v>
      </c>
      <c r="E213" s="598">
        <v>1988</v>
      </c>
    </row>
    <row r="214" spans="1:5" ht="12.75">
      <c r="A214" s="592"/>
      <c r="B214" s="592" t="s">
        <v>1251</v>
      </c>
      <c r="C214" s="598" t="s">
        <v>1243</v>
      </c>
      <c r="D214" s="602">
        <v>53</v>
      </c>
      <c r="E214" s="598">
        <v>2003</v>
      </c>
    </row>
    <row r="215" spans="1:5" ht="12.75">
      <c r="A215" s="592"/>
      <c r="B215" s="592" t="s">
        <v>1252</v>
      </c>
      <c r="C215" s="598" t="s">
        <v>1243</v>
      </c>
      <c r="D215" s="602">
        <v>104</v>
      </c>
      <c r="E215" s="598">
        <v>2003</v>
      </c>
    </row>
    <row r="216" spans="1:5" ht="12.75">
      <c r="A216" s="592"/>
      <c r="B216" s="592" t="s">
        <v>1253</v>
      </c>
      <c r="C216" s="598" t="s">
        <v>1243</v>
      </c>
      <c r="D216" s="602">
        <v>357</v>
      </c>
      <c r="E216" s="598">
        <v>2003</v>
      </c>
    </row>
    <row r="217" spans="1:5" ht="12.75">
      <c r="A217" s="592"/>
      <c r="B217" s="592" t="s">
        <v>1254</v>
      </c>
      <c r="C217" s="598" t="s">
        <v>1243</v>
      </c>
      <c r="D217" s="602">
        <v>14</v>
      </c>
      <c r="E217" s="598">
        <v>2003</v>
      </c>
    </row>
    <row r="218" spans="1:5" ht="12.75">
      <c r="A218" s="592"/>
      <c r="B218" s="592" t="s">
        <v>1255</v>
      </c>
      <c r="C218" s="598" t="s">
        <v>1243</v>
      </c>
      <c r="D218" s="602">
        <v>151</v>
      </c>
      <c r="E218" s="598">
        <v>2003</v>
      </c>
    </row>
    <row r="219" spans="1:5" ht="12.75">
      <c r="A219" s="592"/>
      <c r="B219" s="592" t="s">
        <v>1256</v>
      </c>
      <c r="C219" s="598" t="s">
        <v>1243</v>
      </c>
      <c r="D219" s="602">
        <v>55</v>
      </c>
      <c r="E219" s="598">
        <v>1988</v>
      </c>
    </row>
    <row r="220" spans="1:5" ht="12.75">
      <c r="A220" s="592"/>
      <c r="B220" s="592" t="s">
        <v>1257</v>
      </c>
      <c r="C220" s="598" t="s">
        <v>1243</v>
      </c>
      <c r="D220" s="602">
        <v>3</v>
      </c>
      <c r="E220" s="598">
        <v>2003</v>
      </c>
    </row>
    <row r="221" spans="1:5" ht="12.75">
      <c r="A221" s="592"/>
      <c r="B221" s="592" t="s">
        <v>1258</v>
      </c>
      <c r="C221" s="598" t="s">
        <v>1243</v>
      </c>
      <c r="D221" s="602">
        <v>313</v>
      </c>
      <c r="E221" s="598">
        <v>1985</v>
      </c>
    </row>
    <row r="222" spans="1:5" ht="12.75">
      <c r="A222" s="592"/>
      <c r="B222" s="592" t="s">
        <v>1259</v>
      </c>
      <c r="C222" s="598" t="s">
        <v>1243</v>
      </c>
      <c r="D222" s="602">
        <v>58</v>
      </c>
      <c r="E222" s="598">
        <v>2003</v>
      </c>
    </row>
    <row r="223" spans="1:5" ht="12.75">
      <c r="A223" s="592"/>
      <c r="B223" s="592"/>
      <c r="C223" s="598" t="s">
        <v>6</v>
      </c>
      <c r="D223" s="601">
        <v>3.894</v>
      </c>
      <c r="E223" s="598"/>
    </row>
    <row r="224" spans="1:5" ht="12.75">
      <c r="A224" s="605">
        <v>26</v>
      </c>
      <c r="B224" s="600" t="s">
        <v>1260</v>
      </c>
      <c r="C224" s="598"/>
      <c r="D224" s="609"/>
      <c r="E224" s="598"/>
    </row>
    <row r="225" spans="1:5" ht="12.75">
      <c r="A225" s="592"/>
      <c r="B225" s="592" t="s">
        <v>1261</v>
      </c>
      <c r="C225" s="598" t="s">
        <v>1262</v>
      </c>
      <c r="D225" s="602">
        <v>861</v>
      </c>
      <c r="E225" s="598">
        <v>2003</v>
      </c>
    </row>
    <row r="226" spans="1:5" ht="12.75">
      <c r="A226" s="592"/>
      <c r="B226" s="592" t="s">
        <v>1263</v>
      </c>
      <c r="C226" s="598" t="s">
        <v>1262</v>
      </c>
      <c r="D226" s="602">
        <v>330</v>
      </c>
      <c r="E226" s="598">
        <v>2003</v>
      </c>
    </row>
    <row r="227" spans="1:5" ht="12.75">
      <c r="A227" s="592"/>
      <c r="B227" s="592" t="s">
        <v>1264</v>
      </c>
      <c r="C227" s="598" t="s">
        <v>1262</v>
      </c>
      <c r="D227" s="602">
        <v>722</v>
      </c>
      <c r="E227" s="598">
        <v>2003</v>
      </c>
    </row>
    <row r="228" spans="1:5" ht="12.75">
      <c r="A228" s="592"/>
      <c r="B228" s="592" t="s">
        <v>1265</v>
      </c>
      <c r="C228" s="598" t="s">
        <v>1262</v>
      </c>
      <c r="D228" s="602">
        <v>177</v>
      </c>
      <c r="E228" s="598">
        <v>2003</v>
      </c>
    </row>
    <row r="229" spans="1:5" ht="12.75">
      <c r="A229" s="592"/>
      <c r="B229" s="592" t="s">
        <v>1266</v>
      </c>
      <c r="C229" s="598" t="s">
        <v>1262</v>
      </c>
      <c r="D229" s="602">
        <v>302</v>
      </c>
      <c r="E229" s="598">
        <v>2003</v>
      </c>
    </row>
    <row r="230" spans="1:5" ht="12.75">
      <c r="A230" s="592"/>
      <c r="B230" s="592" t="s">
        <v>1267</v>
      </c>
      <c r="C230" s="598" t="s">
        <v>1262</v>
      </c>
      <c r="D230" s="602">
        <v>109.2</v>
      </c>
      <c r="E230" s="598">
        <v>2003</v>
      </c>
    </row>
    <row r="231" spans="1:5" ht="12.75">
      <c r="A231" s="592"/>
      <c r="B231" s="592" t="s">
        <v>1268</v>
      </c>
      <c r="C231" s="598" t="s">
        <v>1262</v>
      </c>
      <c r="D231" s="602">
        <v>404</v>
      </c>
      <c r="E231" s="598">
        <v>1999</v>
      </c>
    </row>
    <row r="232" spans="1:5" ht="12.75">
      <c r="A232" s="592"/>
      <c r="B232" s="592" t="s">
        <v>1269</v>
      </c>
      <c r="C232" s="598" t="s">
        <v>1262</v>
      </c>
      <c r="D232" s="602">
        <v>449</v>
      </c>
      <c r="E232" s="598">
        <v>2003</v>
      </c>
    </row>
    <row r="233" spans="1:5" ht="12.75">
      <c r="A233" s="592"/>
      <c r="B233" s="592"/>
      <c r="C233" s="598" t="s">
        <v>1262</v>
      </c>
      <c r="D233" s="601">
        <v>3354</v>
      </c>
      <c r="E233" s="610" t="s">
        <v>1270</v>
      </c>
    </row>
    <row r="234" spans="1:5" ht="12.75">
      <c r="A234" s="605">
        <v>27</v>
      </c>
      <c r="B234" s="600" t="s">
        <v>1271</v>
      </c>
      <c r="C234" s="598"/>
      <c r="D234" s="609"/>
      <c r="E234" s="598"/>
    </row>
    <row r="235" spans="1:5" ht="12.75">
      <c r="A235" s="592"/>
      <c r="B235" s="592" t="s">
        <v>1272</v>
      </c>
      <c r="C235" s="598" t="s">
        <v>1243</v>
      </c>
      <c r="D235" s="602">
        <v>174</v>
      </c>
      <c r="E235" s="598">
        <v>2003</v>
      </c>
    </row>
    <row r="236" spans="1:5" ht="12.75">
      <c r="A236" s="592"/>
      <c r="B236" s="592" t="s">
        <v>1273</v>
      </c>
      <c r="C236" s="598" t="s">
        <v>1243</v>
      </c>
      <c r="D236" s="602">
        <f>76.8-24</f>
        <v>52.8</v>
      </c>
      <c r="E236" s="598">
        <v>2003</v>
      </c>
    </row>
    <row r="237" spans="1:5" ht="12.75">
      <c r="A237" s="592"/>
      <c r="B237" s="592" t="s">
        <v>1274</v>
      </c>
      <c r="C237" s="598" t="s">
        <v>1243</v>
      </c>
      <c r="D237" s="602">
        <v>140</v>
      </c>
      <c r="E237" s="598">
        <v>1994</v>
      </c>
    </row>
    <row r="238" spans="1:5" ht="12.75">
      <c r="A238" s="592"/>
      <c r="B238" s="592" t="s">
        <v>1275</v>
      </c>
      <c r="C238" s="598" t="s">
        <v>1243</v>
      </c>
      <c r="D238" s="602">
        <v>108</v>
      </c>
      <c r="E238" s="598">
        <v>2003</v>
      </c>
    </row>
    <row r="239" spans="1:5" ht="12.75">
      <c r="A239" s="592"/>
      <c r="B239" s="592" t="s">
        <v>1276</v>
      </c>
      <c r="C239" s="598" t="s">
        <v>1243</v>
      </c>
      <c r="D239" s="602">
        <v>104</v>
      </c>
      <c r="E239" s="598">
        <v>2003</v>
      </c>
    </row>
    <row r="240" spans="1:5" ht="12.75">
      <c r="A240" s="592"/>
      <c r="B240" s="592" t="s">
        <v>1277</v>
      </c>
      <c r="C240" s="598" t="s">
        <v>1243</v>
      </c>
      <c r="D240" s="602">
        <v>219.5</v>
      </c>
      <c r="E240" s="598">
        <v>2003</v>
      </c>
    </row>
    <row r="241" spans="1:5" ht="12.75">
      <c r="A241" s="592"/>
      <c r="B241" s="592" t="s">
        <v>1278</v>
      </c>
      <c r="C241" s="598" t="s">
        <v>1243</v>
      </c>
      <c r="D241" s="602">
        <v>1308</v>
      </c>
      <c r="E241" s="598">
        <v>1998</v>
      </c>
    </row>
    <row r="242" spans="1:5" ht="12.75">
      <c r="A242" s="592"/>
      <c r="B242" s="592" t="s">
        <v>1279</v>
      </c>
      <c r="C242" s="598" t="s">
        <v>1243</v>
      </c>
      <c r="D242" s="602">
        <v>48.36</v>
      </c>
      <c r="E242" s="598">
        <v>2008</v>
      </c>
    </row>
    <row r="243" spans="1:5" ht="12.75">
      <c r="A243" s="592"/>
      <c r="B243" s="592"/>
      <c r="C243" s="603" t="s">
        <v>6</v>
      </c>
      <c r="D243" s="601">
        <v>4.497</v>
      </c>
      <c r="E243" s="598"/>
    </row>
    <row r="244" spans="1:5" ht="12.75">
      <c r="A244" s="605">
        <v>28</v>
      </c>
      <c r="B244" s="600" t="s">
        <v>1280</v>
      </c>
      <c r="C244" s="598"/>
      <c r="D244" s="609"/>
      <c r="E244" s="598"/>
    </row>
    <row r="245" spans="1:5" ht="12.75">
      <c r="A245" s="592"/>
      <c r="B245" s="592" t="s">
        <v>1281</v>
      </c>
      <c r="C245" s="598" t="s">
        <v>936</v>
      </c>
      <c r="D245" s="602">
        <v>120</v>
      </c>
      <c r="E245" s="598">
        <v>2003</v>
      </c>
    </row>
    <row r="246" spans="1:5" ht="12.75">
      <c r="A246" s="592"/>
      <c r="B246" s="592" t="s">
        <v>1282</v>
      </c>
      <c r="C246" s="598" t="s">
        <v>936</v>
      </c>
      <c r="D246" s="602">
        <v>180</v>
      </c>
      <c r="E246" s="598">
        <v>2003</v>
      </c>
    </row>
    <row r="247" spans="1:5" ht="12.75">
      <c r="A247" s="592"/>
      <c r="B247" s="592" t="s">
        <v>1283</v>
      </c>
      <c r="C247" s="598" t="s">
        <v>936</v>
      </c>
      <c r="D247" s="602">
        <v>50</v>
      </c>
      <c r="E247" s="598">
        <v>1975</v>
      </c>
    </row>
    <row r="248" spans="1:5" ht="12.75">
      <c r="A248" s="592"/>
      <c r="B248" s="592" t="s">
        <v>1284</v>
      </c>
      <c r="C248" s="598" t="s">
        <v>936</v>
      </c>
      <c r="D248" s="602">
        <v>150</v>
      </c>
      <c r="E248" s="598">
        <v>2003</v>
      </c>
    </row>
    <row r="249" spans="1:5" ht="12.75">
      <c r="A249" s="592"/>
      <c r="B249" s="592" t="s">
        <v>1285</v>
      </c>
      <c r="C249" s="598" t="s">
        <v>936</v>
      </c>
      <c r="D249" s="602">
        <v>70</v>
      </c>
      <c r="E249" s="598">
        <v>2003</v>
      </c>
    </row>
    <row r="250" spans="1:5" ht="12.75">
      <c r="A250" s="592"/>
      <c r="B250" s="592" t="s">
        <v>1286</v>
      </c>
      <c r="C250" s="598" t="s">
        <v>936</v>
      </c>
      <c r="D250" s="602">
        <v>50</v>
      </c>
      <c r="E250" s="598">
        <v>1975</v>
      </c>
    </row>
    <row r="251" spans="1:5" ht="12.75">
      <c r="A251" s="592"/>
      <c r="B251" s="592" t="s">
        <v>1287</v>
      </c>
      <c r="C251" s="598" t="s">
        <v>936</v>
      </c>
      <c r="D251" s="602">
        <v>10</v>
      </c>
      <c r="E251" s="598">
        <v>2003</v>
      </c>
    </row>
    <row r="252" spans="1:5" ht="12.75">
      <c r="A252" s="592"/>
      <c r="B252" s="592" t="s">
        <v>1288</v>
      </c>
      <c r="C252" s="598" t="s">
        <v>936</v>
      </c>
      <c r="D252" s="602">
        <v>110</v>
      </c>
      <c r="E252" s="598">
        <v>2003</v>
      </c>
    </row>
    <row r="253" spans="1:5" ht="12.75">
      <c r="A253" s="592"/>
      <c r="B253" s="592" t="s">
        <v>1289</v>
      </c>
      <c r="C253" s="598" t="s">
        <v>936</v>
      </c>
      <c r="D253" s="602">
        <v>50</v>
      </c>
      <c r="E253" s="598">
        <v>2003</v>
      </c>
    </row>
    <row r="254" spans="1:5" ht="12.75">
      <c r="A254" s="592"/>
      <c r="B254" s="592" t="s">
        <v>1290</v>
      </c>
      <c r="C254" s="598" t="s">
        <v>936</v>
      </c>
      <c r="D254" s="602">
        <v>700</v>
      </c>
      <c r="E254" s="598">
        <v>2003</v>
      </c>
    </row>
    <row r="255" spans="1:5" ht="12.75">
      <c r="A255" s="592"/>
      <c r="B255" s="592" t="s">
        <v>1291</v>
      </c>
      <c r="C255" s="598" t="s">
        <v>936</v>
      </c>
      <c r="D255" s="602">
        <v>130</v>
      </c>
      <c r="E255" s="598">
        <v>1975</v>
      </c>
    </row>
    <row r="256" spans="1:5" ht="12.75">
      <c r="A256" s="592"/>
      <c r="B256" s="592" t="s">
        <v>1292</v>
      </c>
      <c r="C256" s="598" t="s">
        <v>936</v>
      </c>
      <c r="D256" s="602">
        <v>10</v>
      </c>
      <c r="E256" s="598">
        <v>2003</v>
      </c>
    </row>
    <row r="257" spans="1:5" ht="12.75">
      <c r="A257" s="592"/>
      <c r="B257" s="592" t="s">
        <v>1293</v>
      </c>
      <c r="C257" s="598" t="s">
        <v>936</v>
      </c>
      <c r="D257" s="602">
        <v>150</v>
      </c>
      <c r="E257" s="598">
        <v>2003</v>
      </c>
    </row>
    <row r="258" spans="1:5" ht="12.75">
      <c r="A258" s="592"/>
      <c r="B258" s="592" t="s">
        <v>1294</v>
      </c>
      <c r="C258" s="598" t="s">
        <v>936</v>
      </c>
      <c r="D258" s="602">
        <v>70</v>
      </c>
      <c r="E258" s="598">
        <v>2003</v>
      </c>
    </row>
    <row r="259" spans="1:5" ht="12.75">
      <c r="A259" s="592"/>
      <c r="B259" s="592" t="s">
        <v>1295</v>
      </c>
      <c r="C259" s="598" t="s">
        <v>936</v>
      </c>
      <c r="D259" s="602">
        <v>70</v>
      </c>
      <c r="E259" s="598">
        <v>2003</v>
      </c>
    </row>
    <row r="260" spans="1:5" ht="12.75">
      <c r="A260" s="592"/>
      <c r="B260" s="592" t="s">
        <v>1296</v>
      </c>
      <c r="C260" s="598" t="s">
        <v>936</v>
      </c>
      <c r="D260" s="602">
        <v>8.4</v>
      </c>
      <c r="E260" s="598">
        <v>2003</v>
      </c>
    </row>
    <row r="261" spans="1:5" ht="12.75">
      <c r="A261" s="592"/>
      <c r="B261" s="592" t="s">
        <v>1297</v>
      </c>
      <c r="C261" s="598" t="s">
        <v>936</v>
      </c>
      <c r="D261" s="602">
        <v>50</v>
      </c>
      <c r="E261" s="598">
        <v>2003</v>
      </c>
    </row>
    <row r="262" spans="1:5" ht="12.75">
      <c r="A262" s="592"/>
      <c r="B262" s="592" t="s">
        <v>1298</v>
      </c>
      <c r="C262" s="598" t="s">
        <v>936</v>
      </c>
      <c r="D262" s="602">
        <v>10</v>
      </c>
      <c r="E262" s="598">
        <v>2003</v>
      </c>
    </row>
    <row r="263" spans="1:5" ht="12.75">
      <c r="A263" s="592"/>
      <c r="B263" s="592" t="s">
        <v>1299</v>
      </c>
      <c r="C263" s="598" t="s">
        <v>936</v>
      </c>
      <c r="D263" s="602">
        <v>50</v>
      </c>
      <c r="E263" s="598">
        <v>2003</v>
      </c>
    </row>
    <row r="264" spans="1:5" ht="12.75">
      <c r="A264" s="592"/>
      <c r="B264" s="592"/>
      <c r="C264" s="603" t="s">
        <v>6</v>
      </c>
      <c r="D264" s="601">
        <v>2.038</v>
      </c>
      <c r="E264" s="598" t="s">
        <v>1270</v>
      </c>
    </row>
    <row r="265" spans="1:5" ht="12.75">
      <c r="A265" s="605">
        <v>29</v>
      </c>
      <c r="B265" s="600" t="s">
        <v>1300</v>
      </c>
      <c r="C265" s="603" t="s">
        <v>6</v>
      </c>
      <c r="D265" s="601">
        <f>2.8-2.626</f>
        <v>0.17399999999999993</v>
      </c>
      <c r="E265" s="598">
        <v>1988</v>
      </c>
    </row>
    <row r="266" spans="1:5" ht="12.75">
      <c r="A266" s="605">
        <v>30</v>
      </c>
      <c r="B266" s="600" t="s">
        <v>1301</v>
      </c>
      <c r="C266" s="603"/>
      <c r="D266" s="601"/>
      <c r="E266" s="598"/>
    </row>
    <row r="267" spans="1:5" ht="12.75">
      <c r="A267" s="592"/>
      <c r="B267" s="592" t="s">
        <v>1302</v>
      </c>
      <c r="C267" s="598" t="s">
        <v>936</v>
      </c>
      <c r="D267" s="602">
        <v>1000</v>
      </c>
      <c r="E267" s="598">
        <v>1981</v>
      </c>
    </row>
    <row r="268" spans="1:5" ht="12.75">
      <c r="A268" s="592"/>
      <c r="B268" s="592" t="s">
        <v>1302</v>
      </c>
      <c r="C268" s="598" t="s">
        <v>936</v>
      </c>
      <c r="D268" s="602">
        <v>74</v>
      </c>
      <c r="E268" s="598">
        <v>2003</v>
      </c>
    </row>
    <row r="269" spans="1:5" ht="12.75">
      <c r="A269" s="592"/>
      <c r="B269" s="592"/>
      <c r="C269" s="603" t="s">
        <v>936</v>
      </c>
      <c r="D269" s="601">
        <f>SUM(D267:D268)</f>
        <v>1074</v>
      </c>
      <c r="E269" s="598"/>
    </row>
    <row r="270" spans="1:5" ht="12.75">
      <c r="A270" s="605">
        <v>32</v>
      </c>
      <c r="B270" s="600" t="s">
        <v>1303</v>
      </c>
      <c r="C270" s="603"/>
      <c r="D270" s="601"/>
      <c r="E270" s="598"/>
    </row>
    <row r="271" spans="1:5" ht="12.75">
      <c r="A271" s="592"/>
      <c r="B271" s="592" t="s">
        <v>1304</v>
      </c>
      <c r="C271" s="598" t="s">
        <v>936</v>
      </c>
      <c r="D271" s="602">
        <v>28.76</v>
      </c>
      <c r="E271" s="598">
        <v>1985</v>
      </c>
    </row>
    <row r="272" spans="1:5" ht="12.75">
      <c r="A272" s="592"/>
      <c r="B272" s="592" t="s">
        <v>1305</v>
      </c>
      <c r="C272" s="598" t="s">
        <v>936</v>
      </c>
      <c r="D272" s="602">
        <v>91.24</v>
      </c>
      <c r="E272" s="598">
        <v>2003</v>
      </c>
    </row>
    <row r="273" spans="1:5" ht="12.75">
      <c r="A273" s="592"/>
      <c r="B273" s="592"/>
      <c r="C273" s="603" t="s">
        <v>936</v>
      </c>
      <c r="D273" s="601">
        <f>SUM(D271:D272)</f>
        <v>120</v>
      </c>
      <c r="E273" s="598"/>
    </row>
    <row r="274" spans="1:5" ht="12.75">
      <c r="A274" s="605">
        <v>33</v>
      </c>
      <c r="B274" s="600" t="s">
        <v>1306</v>
      </c>
      <c r="C274" s="603" t="s">
        <v>6</v>
      </c>
      <c r="D274" s="601">
        <v>0.421</v>
      </c>
      <c r="E274" s="598">
        <v>2003</v>
      </c>
    </row>
    <row r="275" spans="1:5" ht="12.75">
      <c r="A275" s="605">
        <v>34</v>
      </c>
      <c r="B275" s="600" t="s">
        <v>1307</v>
      </c>
      <c r="C275" s="603"/>
      <c r="D275" s="601"/>
      <c r="E275" s="598"/>
    </row>
    <row r="276" spans="1:5" ht="12.75">
      <c r="A276" s="592"/>
      <c r="B276" s="592" t="s">
        <v>1308</v>
      </c>
      <c r="C276" s="598" t="s">
        <v>936</v>
      </c>
      <c r="D276" s="602">
        <v>800</v>
      </c>
      <c r="E276" s="598">
        <v>1987</v>
      </c>
    </row>
    <row r="277" spans="1:5" ht="12.75">
      <c r="A277" s="592"/>
      <c r="B277" s="592" t="s">
        <v>1309</v>
      </c>
      <c r="C277" s="598" t="s">
        <v>936</v>
      </c>
      <c r="D277" s="602">
        <v>5000</v>
      </c>
      <c r="E277" s="598">
        <v>2003</v>
      </c>
    </row>
    <row r="278" spans="1:5" ht="12.75">
      <c r="A278" s="592"/>
      <c r="B278" s="592"/>
      <c r="C278" s="603" t="s">
        <v>936</v>
      </c>
      <c r="D278" s="601">
        <f>SUM(D276:D277)</f>
        <v>5800</v>
      </c>
      <c r="E278" s="598"/>
    </row>
    <row r="279" spans="1:5" ht="12.75">
      <c r="A279" s="605">
        <v>35</v>
      </c>
      <c r="B279" s="600" t="s">
        <v>1310</v>
      </c>
      <c r="C279" s="603" t="s">
        <v>6</v>
      </c>
      <c r="D279" s="601">
        <f>1.43-0.167</f>
        <v>1.263</v>
      </c>
      <c r="E279" s="598">
        <v>2003</v>
      </c>
    </row>
    <row r="280" spans="1:5" ht="12.75">
      <c r="A280" s="605">
        <v>38</v>
      </c>
      <c r="B280" s="600" t="s">
        <v>1311</v>
      </c>
      <c r="C280" s="603"/>
      <c r="D280" s="601"/>
      <c r="E280" s="598"/>
    </row>
    <row r="281" spans="1:5" ht="12.75">
      <c r="A281" s="592"/>
      <c r="B281" s="592" t="s">
        <v>1312</v>
      </c>
      <c r="C281" s="598" t="s">
        <v>936</v>
      </c>
      <c r="D281" s="602">
        <v>50</v>
      </c>
      <c r="E281" s="598">
        <v>2003</v>
      </c>
    </row>
    <row r="282" spans="1:5" ht="12.75">
      <c r="A282" s="592"/>
      <c r="B282" s="592" t="s">
        <v>1313</v>
      </c>
      <c r="C282" s="598" t="s">
        <v>936</v>
      </c>
      <c r="D282" s="602">
        <v>20</v>
      </c>
      <c r="E282" s="598">
        <v>2003</v>
      </c>
    </row>
    <row r="283" spans="1:5" ht="12.75">
      <c r="A283" s="592"/>
      <c r="B283" s="592" t="s">
        <v>1314</v>
      </c>
      <c r="C283" s="598" t="s">
        <v>936</v>
      </c>
      <c r="D283" s="602">
        <v>89</v>
      </c>
      <c r="E283" s="598">
        <v>2003</v>
      </c>
    </row>
    <row r="284" spans="1:5" ht="12.75">
      <c r="A284" s="592"/>
      <c r="B284" s="592" t="s">
        <v>1315</v>
      </c>
      <c r="C284" s="598" t="s">
        <v>936</v>
      </c>
      <c r="D284" s="602">
        <v>368</v>
      </c>
      <c r="E284" s="598">
        <v>2003</v>
      </c>
    </row>
    <row r="285" spans="1:5" ht="12.75">
      <c r="A285" s="592"/>
      <c r="B285" s="592" t="s">
        <v>1316</v>
      </c>
      <c r="C285" s="598" t="s">
        <v>936</v>
      </c>
      <c r="D285" s="602">
        <v>250</v>
      </c>
      <c r="E285" s="598">
        <v>2003</v>
      </c>
    </row>
    <row r="286" spans="1:5" ht="12.75">
      <c r="A286" s="592"/>
      <c r="B286" s="592" t="s">
        <v>1317</v>
      </c>
      <c r="C286" s="598" t="s">
        <v>936</v>
      </c>
      <c r="D286" s="602">
        <v>136</v>
      </c>
      <c r="E286" s="598">
        <v>1986</v>
      </c>
    </row>
    <row r="287" spans="1:5" ht="12.75">
      <c r="A287" s="592"/>
      <c r="B287" s="592" t="s">
        <v>1318</v>
      </c>
      <c r="C287" s="598" t="s">
        <v>936</v>
      </c>
      <c r="D287" s="602">
        <v>92</v>
      </c>
      <c r="E287" s="598">
        <v>2003</v>
      </c>
    </row>
    <row r="288" spans="1:5" ht="12.75">
      <c r="A288" s="592"/>
      <c r="B288" s="592" t="s">
        <v>1319</v>
      </c>
      <c r="C288" s="598" t="s">
        <v>936</v>
      </c>
      <c r="D288" s="602">
        <v>134</v>
      </c>
      <c r="E288" s="598">
        <v>1986</v>
      </c>
    </row>
    <row r="289" spans="1:5" ht="12.75">
      <c r="A289" s="592"/>
      <c r="B289" s="592" t="s">
        <v>1320</v>
      </c>
      <c r="C289" s="598" t="s">
        <v>936</v>
      </c>
      <c r="D289" s="602">
        <v>60</v>
      </c>
      <c r="E289" s="598">
        <v>1984</v>
      </c>
    </row>
    <row r="290" spans="1:5" ht="12.75">
      <c r="A290" s="592"/>
      <c r="B290" s="592" t="s">
        <v>1321</v>
      </c>
      <c r="C290" s="598" t="s">
        <v>936</v>
      </c>
      <c r="D290" s="602">
        <v>32</v>
      </c>
      <c r="E290" s="598">
        <v>2003</v>
      </c>
    </row>
    <row r="291" spans="1:5" ht="12.75">
      <c r="A291" s="592"/>
      <c r="B291" s="592" t="s">
        <v>1322</v>
      </c>
      <c r="C291" s="598" t="s">
        <v>936</v>
      </c>
      <c r="D291" s="602">
        <v>370.5</v>
      </c>
      <c r="E291" s="598">
        <v>2003</v>
      </c>
    </row>
    <row r="292" spans="1:5" ht="12.75">
      <c r="A292" s="592"/>
      <c r="B292" s="592" t="s">
        <v>1323</v>
      </c>
      <c r="C292" s="598" t="s">
        <v>936</v>
      </c>
      <c r="D292" s="602">
        <v>104</v>
      </c>
      <c r="E292" s="598">
        <v>2003</v>
      </c>
    </row>
    <row r="293" spans="1:5" ht="12.75">
      <c r="A293" s="592"/>
      <c r="B293" s="592" t="s">
        <v>1324</v>
      </c>
      <c r="C293" s="598" t="s">
        <v>936</v>
      </c>
      <c r="D293" s="602">
        <v>156</v>
      </c>
      <c r="E293" s="598">
        <v>2003</v>
      </c>
    </row>
    <row r="294" spans="1:5" ht="12.75">
      <c r="A294" s="592"/>
      <c r="B294" s="592" t="s">
        <v>1325</v>
      </c>
      <c r="C294" s="598" t="s">
        <v>936</v>
      </c>
      <c r="D294" s="602">
        <v>34</v>
      </c>
      <c r="E294" s="598">
        <v>2003</v>
      </c>
    </row>
    <row r="295" spans="1:5" ht="12.75">
      <c r="A295" s="592"/>
      <c r="B295" s="592" t="s">
        <v>1326</v>
      </c>
      <c r="C295" s="598" t="s">
        <v>936</v>
      </c>
      <c r="D295" s="602">
        <v>10</v>
      </c>
      <c r="E295" s="598">
        <v>2003</v>
      </c>
    </row>
    <row r="296" spans="1:5" ht="12.75">
      <c r="A296" s="592"/>
      <c r="B296" s="592" t="s">
        <v>1327</v>
      </c>
      <c r="C296" s="598" t="s">
        <v>936</v>
      </c>
      <c r="D296" s="602">
        <v>2</v>
      </c>
      <c r="E296" s="598">
        <v>2003</v>
      </c>
    </row>
    <row r="297" spans="1:5" ht="12.75">
      <c r="A297" s="592"/>
      <c r="B297" s="592" t="s">
        <v>1328</v>
      </c>
      <c r="C297" s="598" t="s">
        <v>936</v>
      </c>
      <c r="D297" s="602">
        <v>20</v>
      </c>
      <c r="E297" s="598">
        <v>2003</v>
      </c>
    </row>
    <row r="298" spans="1:5" ht="12.75">
      <c r="A298" s="592"/>
      <c r="B298" s="592" t="s">
        <v>1329</v>
      </c>
      <c r="C298" s="598" t="s">
        <v>936</v>
      </c>
      <c r="D298" s="602">
        <v>25.8</v>
      </c>
      <c r="E298" s="598">
        <v>2003</v>
      </c>
    </row>
    <row r="299" spans="1:5" ht="12.75">
      <c r="A299" s="592"/>
      <c r="B299" s="592" t="s">
        <v>1330</v>
      </c>
      <c r="C299" s="598" t="s">
        <v>936</v>
      </c>
      <c r="D299" s="602">
        <v>74</v>
      </c>
      <c r="E299" s="598">
        <v>2003</v>
      </c>
    </row>
    <row r="300" spans="1:5" ht="12.75">
      <c r="A300" s="592"/>
      <c r="B300" s="592"/>
      <c r="C300" s="603" t="s">
        <v>936</v>
      </c>
      <c r="D300" s="601">
        <f>SUM(D281:D299)</f>
        <v>2027.3</v>
      </c>
      <c r="E300" s="598"/>
    </row>
    <row r="301" spans="1:5" ht="12.75">
      <c r="A301" s="605">
        <v>39</v>
      </c>
      <c r="B301" s="600" t="s">
        <v>1331</v>
      </c>
      <c r="C301" s="603"/>
      <c r="D301" s="601"/>
      <c r="E301" s="598"/>
    </row>
    <row r="302" spans="1:5" ht="12.75">
      <c r="A302" s="592"/>
      <c r="B302" s="592" t="s">
        <v>1332</v>
      </c>
      <c r="C302" s="598" t="s">
        <v>936</v>
      </c>
      <c r="D302" s="602">
        <v>68</v>
      </c>
      <c r="E302" s="598">
        <v>2003</v>
      </c>
    </row>
    <row r="303" spans="1:5" ht="12.75">
      <c r="A303" s="592"/>
      <c r="B303" s="592" t="s">
        <v>1333</v>
      </c>
      <c r="C303" s="598" t="s">
        <v>936</v>
      </c>
      <c r="D303" s="602">
        <v>106</v>
      </c>
      <c r="E303" s="598">
        <v>2003</v>
      </c>
    </row>
    <row r="304" spans="1:5" ht="12.75">
      <c r="A304" s="592"/>
      <c r="B304" s="592" t="s">
        <v>1334</v>
      </c>
      <c r="C304" s="598" t="s">
        <v>936</v>
      </c>
      <c r="D304" s="602">
        <v>80</v>
      </c>
      <c r="E304" s="598">
        <v>1988</v>
      </c>
    </row>
    <row r="305" spans="1:5" ht="12.75">
      <c r="A305" s="592"/>
      <c r="B305" s="592" t="s">
        <v>1335</v>
      </c>
      <c r="C305" s="598" t="s">
        <v>936</v>
      </c>
      <c r="D305" s="602">
        <v>40</v>
      </c>
      <c r="E305" s="598">
        <v>2003</v>
      </c>
    </row>
    <row r="306" spans="1:5" ht="12.75">
      <c r="A306" s="592"/>
      <c r="B306" s="592" t="s">
        <v>1336</v>
      </c>
      <c r="C306" s="598" t="s">
        <v>936</v>
      </c>
      <c r="D306" s="602">
        <v>116</v>
      </c>
      <c r="E306" s="598">
        <v>2003</v>
      </c>
    </row>
    <row r="307" spans="1:5" ht="12.75">
      <c r="A307" s="592"/>
      <c r="B307" s="592" t="s">
        <v>1337</v>
      </c>
      <c r="C307" s="598" t="s">
        <v>936</v>
      </c>
      <c r="D307" s="602">
        <v>64</v>
      </c>
      <c r="E307" s="598">
        <v>1984</v>
      </c>
    </row>
    <row r="308" spans="1:5" ht="12.75">
      <c r="A308" s="592"/>
      <c r="B308" s="592" t="s">
        <v>1338</v>
      </c>
      <c r="C308" s="598" t="s">
        <v>936</v>
      </c>
      <c r="D308" s="602">
        <v>33</v>
      </c>
      <c r="E308" s="598">
        <v>2003</v>
      </c>
    </row>
    <row r="309" spans="1:5" ht="12.75">
      <c r="A309" s="592"/>
      <c r="B309" s="592" t="s">
        <v>1339</v>
      </c>
      <c r="C309" s="598" t="s">
        <v>936</v>
      </c>
      <c r="D309" s="602">
        <v>20</v>
      </c>
      <c r="E309" s="598">
        <v>2003</v>
      </c>
    </row>
    <row r="310" spans="1:5" ht="12.75">
      <c r="A310" s="592"/>
      <c r="B310" s="592" t="s">
        <v>1340</v>
      </c>
      <c r="C310" s="598" t="s">
        <v>936</v>
      </c>
      <c r="D310" s="602">
        <v>84</v>
      </c>
      <c r="E310" s="598">
        <v>2003</v>
      </c>
    </row>
    <row r="311" spans="1:5" ht="12.75">
      <c r="A311" s="592"/>
      <c r="B311" s="592" t="s">
        <v>1341</v>
      </c>
      <c r="C311" s="598" t="s">
        <v>936</v>
      </c>
      <c r="D311" s="602">
        <v>48</v>
      </c>
      <c r="E311" s="598">
        <v>2003</v>
      </c>
    </row>
    <row r="312" spans="1:5" ht="12.75">
      <c r="A312" s="592"/>
      <c r="B312" s="592" t="s">
        <v>1342</v>
      </c>
      <c r="C312" s="598" t="s">
        <v>936</v>
      </c>
      <c r="D312" s="602">
        <v>41</v>
      </c>
      <c r="E312" s="598">
        <v>2003</v>
      </c>
    </row>
    <row r="313" spans="1:5" ht="12.75">
      <c r="A313" s="592"/>
      <c r="B313" s="592" t="s">
        <v>1343</v>
      </c>
      <c r="C313" s="598" t="s">
        <v>936</v>
      </c>
      <c r="D313" s="602">
        <v>118</v>
      </c>
      <c r="E313" s="598">
        <v>2003</v>
      </c>
    </row>
    <row r="314" spans="1:5" ht="12.75">
      <c r="A314" s="592"/>
      <c r="B314" s="592" t="s">
        <v>1344</v>
      </c>
      <c r="C314" s="598" t="s">
        <v>936</v>
      </c>
      <c r="D314" s="602">
        <v>63</v>
      </c>
      <c r="E314" s="598">
        <v>2003</v>
      </c>
    </row>
    <row r="315" spans="1:5" ht="12.75">
      <c r="A315" s="592"/>
      <c r="B315" s="592" t="s">
        <v>1345</v>
      </c>
      <c r="C315" s="598" t="s">
        <v>936</v>
      </c>
      <c r="D315" s="602">
        <v>45</v>
      </c>
      <c r="E315" s="598">
        <v>2003</v>
      </c>
    </row>
    <row r="316" spans="1:5" ht="12.75">
      <c r="A316" s="592"/>
      <c r="B316" s="592" t="s">
        <v>1346</v>
      </c>
      <c r="C316" s="598" t="s">
        <v>936</v>
      </c>
      <c r="D316" s="602">
        <v>200</v>
      </c>
      <c r="E316" s="598">
        <v>1989</v>
      </c>
    </row>
    <row r="317" spans="1:5" ht="12.75">
      <c r="A317" s="592"/>
      <c r="B317" s="592" t="s">
        <v>1346</v>
      </c>
      <c r="C317" s="598" t="s">
        <v>936</v>
      </c>
      <c r="D317" s="602">
        <v>45</v>
      </c>
      <c r="E317" s="598">
        <v>2003</v>
      </c>
    </row>
    <row r="318" spans="1:5" ht="12.75">
      <c r="A318" s="592"/>
      <c r="B318" s="592" t="s">
        <v>1347</v>
      </c>
      <c r="C318" s="598" t="s">
        <v>936</v>
      </c>
      <c r="D318" s="602">
        <v>33</v>
      </c>
      <c r="E318" s="598">
        <v>2003</v>
      </c>
    </row>
    <row r="319" spans="1:5" ht="12.75">
      <c r="A319" s="592"/>
      <c r="B319" s="592" t="s">
        <v>1348</v>
      </c>
      <c r="C319" s="598" t="s">
        <v>936</v>
      </c>
      <c r="D319" s="602">
        <v>20.1</v>
      </c>
      <c r="E319" s="598">
        <v>1999</v>
      </c>
    </row>
    <row r="320" spans="1:5" ht="12.75">
      <c r="A320" s="592"/>
      <c r="B320" s="592" t="s">
        <v>1349</v>
      </c>
      <c r="C320" s="598" t="s">
        <v>936</v>
      </c>
      <c r="D320" s="602">
        <f>256.9-187</f>
        <v>69.89999999999998</v>
      </c>
      <c r="E320" s="598">
        <v>2003</v>
      </c>
    </row>
    <row r="321" spans="1:5" ht="12.75">
      <c r="A321" s="592"/>
      <c r="B321" s="592" t="s">
        <v>1350</v>
      </c>
      <c r="C321" s="598" t="s">
        <v>936</v>
      </c>
      <c r="D321" s="602">
        <v>111</v>
      </c>
      <c r="E321" s="598">
        <v>2003</v>
      </c>
    </row>
    <row r="322" spans="1:5" ht="12.75">
      <c r="A322" s="592"/>
      <c r="B322" s="592" t="s">
        <v>1351</v>
      </c>
      <c r="C322" s="598" t="s">
        <v>936</v>
      </c>
      <c r="D322" s="602">
        <v>100</v>
      </c>
      <c r="E322" s="598">
        <v>1997</v>
      </c>
    </row>
    <row r="323" spans="1:5" ht="12.75">
      <c r="A323" s="592"/>
      <c r="B323" s="592" t="s">
        <v>1352</v>
      </c>
      <c r="C323" s="598" t="s">
        <v>936</v>
      </c>
      <c r="D323" s="602">
        <v>110</v>
      </c>
      <c r="E323" s="598">
        <v>2003</v>
      </c>
    </row>
    <row r="324" spans="1:5" ht="12.75">
      <c r="A324" s="592"/>
      <c r="B324" s="592" t="s">
        <v>1353</v>
      </c>
      <c r="C324" s="598" t="s">
        <v>936</v>
      </c>
      <c r="D324" s="602">
        <v>135</v>
      </c>
      <c r="E324" s="598">
        <v>1975</v>
      </c>
    </row>
    <row r="325" spans="1:5" ht="12.75">
      <c r="A325" s="592"/>
      <c r="B325" s="592" t="s">
        <v>1354</v>
      </c>
      <c r="C325" s="598" t="s">
        <v>936</v>
      </c>
      <c r="D325" s="602">
        <v>57</v>
      </c>
      <c r="E325" s="598">
        <v>2003</v>
      </c>
    </row>
    <row r="326" spans="1:5" ht="12.75">
      <c r="A326" s="592"/>
      <c r="B326" s="592" t="s">
        <v>1355</v>
      </c>
      <c r="C326" s="598" t="s">
        <v>936</v>
      </c>
      <c r="D326" s="602">
        <v>18</v>
      </c>
      <c r="E326" s="598">
        <v>2003</v>
      </c>
    </row>
    <row r="327" spans="1:5" ht="12.75">
      <c r="A327" s="592"/>
      <c r="B327" s="592" t="s">
        <v>1356</v>
      </c>
      <c r="C327" s="598" t="s">
        <v>936</v>
      </c>
      <c r="D327" s="602">
        <v>319</v>
      </c>
      <c r="E327" s="598">
        <v>2003</v>
      </c>
    </row>
    <row r="328" spans="1:5" ht="12.75">
      <c r="A328" s="592"/>
      <c r="B328" s="592" t="s">
        <v>1357</v>
      </c>
      <c r="C328" s="598" t="s">
        <v>936</v>
      </c>
      <c r="D328" s="602">
        <v>39</v>
      </c>
      <c r="E328" s="598">
        <v>2003</v>
      </c>
    </row>
    <row r="329" spans="1:5" ht="12.75">
      <c r="A329" s="592"/>
      <c r="B329" s="592" t="s">
        <v>1358</v>
      </c>
      <c r="C329" s="598" t="s">
        <v>936</v>
      </c>
      <c r="D329" s="602">
        <v>234</v>
      </c>
      <c r="E329" s="598">
        <v>2003</v>
      </c>
    </row>
    <row r="330" spans="1:5" ht="12.75">
      <c r="A330" s="592"/>
      <c r="B330" s="592" t="s">
        <v>1359</v>
      </c>
      <c r="C330" s="598" t="s">
        <v>936</v>
      </c>
      <c r="D330" s="602">
        <v>4</v>
      </c>
      <c r="E330" s="598">
        <v>2003</v>
      </c>
    </row>
    <row r="331" spans="1:5" ht="12.75">
      <c r="A331" s="592"/>
      <c r="B331" s="592" t="s">
        <v>1360</v>
      </c>
      <c r="C331" s="598" t="s">
        <v>936</v>
      </c>
      <c r="D331" s="602">
        <v>154</v>
      </c>
      <c r="E331" s="598">
        <v>2003</v>
      </c>
    </row>
    <row r="332" spans="1:5" ht="12.75">
      <c r="A332" s="592"/>
      <c r="B332" s="592" t="s">
        <v>1361</v>
      </c>
      <c r="C332" s="598" t="s">
        <v>936</v>
      </c>
      <c r="D332" s="602">
        <v>100</v>
      </c>
      <c r="E332" s="598">
        <v>1975</v>
      </c>
    </row>
    <row r="333" spans="1:5" ht="12.75">
      <c r="A333" s="592"/>
      <c r="B333" s="592" t="s">
        <v>1361</v>
      </c>
      <c r="C333" s="598" t="s">
        <v>936</v>
      </c>
      <c r="D333" s="602">
        <v>156</v>
      </c>
      <c r="E333" s="598">
        <v>2003</v>
      </c>
    </row>
    <row r="334" spans="1:5" ht="12.75">
      <c r="A334" s="592"/>
      <c r="B334" s="592" t="s">
        <v>1362</v>
      </c>
      <c r="C334" s="598" t="s">
        <v>936</v>
      </c>
      <c r="D334" s="602">
        <v>40</v>
      </c>
      <c r="E334" s="598">
        <v>2003</v>
      </c>
    </row>
    <row r="335" spans="1:5" ht="12.75">
      <c r="A335" s="592"/>
      <c r="B335" s="592"/>
      <c r="C335" s="603" t="s">
        <v>936</v>
      </c>
      <c r="D335" s="601">
        <f>SUM(D302:D334)</f>
        <v>2871</v>
      </c>
      <c r="E335" s="598"/>
    </row>
    <row r="336" spans="1:5" ht="12.75">
      <c r="A336" s="608">
        <v>40</v>
      </c>
      <c r="B336" s="600" t="s">
        <v>1363</v>
      </c>
      <c r="C336" s="598"/>
      <c r="D336" s="601"/>
      <c r="E336" s="598"/>
    </row>
    <row r="337" spans="1:5" ht="12.75">
      <c r="A337" s="592"/>
      <c r="B337" s="592" t="s">
        <v>1364</v>
      </c>
      <c r="C337" s="598" t="s">
        <v>936</v>
      </c>
      <c r="D337" s="602">
        <v>115.4</v>
      </c>
      <c r="E337" s="598">
        <v>2003</v>
      </c>
    </row>
    <row r="338" spans="1:5" ht="12.75">
      <c r="A338" s="592"/>
      <c r="B338" s="592" t="s">
        <v>1365</v>
      </c>
      <c r="C338" s="598" t="s">
        <v>936</v>
      </c>
      <c r="D338" s="602">
        <v>198</v>
      </c>
      <c r="E338" s="598">
        <v>2003</v>
      </c>
    </row>
    <row r="339" spans="1:5" ht="12.75">
      <c r="A339" s="592"/>
      <c r="B339" s="592" t="s">
        <v>1366</v>
      </c>
      <c r="C339" s="598" t="s">
        <v>936</v>
      </c>
      <c r="D339" s="602">
        <v>200</v>
      </c>
      <c r="E339" s="598">
        <v>1999</v>
      </c>
    </row>
    <row r="340" spans="1:5" ht="12.75">
      <c r="A340" s="592"/>
      <c r="B340" s="592" t="s">
        <v>1367</v>
      </c>
      <c r="C340" s="598" t="s">
        <v>936</v>
      </c>
      <c r="D340" s="602">
        <v>2022</v>
      </c>
      <c r="E340" s="598">
        <v>2003</v>
      </c>
    </row>
    <row r="341" spans="1:5" ht="12.75">
      <c r="A341" s="592"/>
      <c r="B341" s="592" t="s">
        <v>1368</v>
      </c>
      <c r="C341" s="598" t="s">
        <v>936</v>
      </c>
      <c r="D341" s="602">
        <v>254</v>
      </c>
      <c r="E341" s="598">
        <v>2003</v>
      </c>
    </row>
    <row r="342" spans="1:5" ht="12.75">
      <c r="A342" s="592"/>
      <c r="B342" s="592" t="s">
        <v>1369</v>
      </c>
      <c r="C342" s="598" t="s">
        <v>936</v>
      </c>
      <c r="D342" s="602">
        <v>100</v>
      </c>
      <c r="E342" s="598">
        <v>1999</v>
      </c>
    </row>
    <row r="343" spans="1:5" ht="12.75">
      <c r="A343" s="592"/>
      <c r="B343" s="592" t="s">
        <v>1370</v>
      </c>
      <c r="C343" s="598" t="s">
        <v>936</v>
      </c>
      <c r="D343" s="602">
        <v>44</v>
      </c>
      <c r="E343" s="598">
        <v>2003</v>
      </c>
    </row>
    <row r="344" spans="1:5" ht="12.75">
      <c r="A344" s="592"/>
      <c r="B344" s="592" t="s">
        <v>1371</v>
      </c>
      <c r="C344" s="598" t="s">
        <v>936</v>
      </c>
      <c r="D344" s="602">
        <v>36</v>
      </c>
      <c r="E344" s="598">
        <v>1996</v>
      </c>
    </row>
    <row r="345" spans="1:5" ht="12.75">
      <c r="A345" s="592"/>
      <c r="B345" s="592" t="s">
        <v>1372</v>
      </c>
      <c r="C345" s="598" t="s">
        <v>936</v>
      </c>
      <c r="D345" s="602">
        <v>59.5</v>
      </c>
      <c r="E345" s="598">
        <v>2003</v>
      </c>
    </row>
    <row r="346" spans="1:5" ht="12.75">
      <c r="A346" s="592"/>
      <c r="B346" s="592" t="s">
        <v>1373</v>
      </c>
      <c r="C346" s="598" t="s">
        <v>936</v>
      </c>
      <c r="D346" s="602">
        <v>26</v>
      </c>
      <c r="E346" s="598">
        <v>2003</v>
      </c>
    </row>
    <row r="347" spans="1:5" ht="12.75">
      <c r="A347" s="592"/>
      <c r="B347" s="592" t="s">
        <v>1374</v>
      </c>
      <c r="C347" s="598" t="s">
        <v>936</v>
      </c>
      <c r="D347" s="602">
        <v>50</v>
      </c>
      <c r="E347" s="598">
        <v>1996</v>
      </c>
    </row>
    <row r="348" spans="1:5" ht="12.75">
      <c r="A348" s="592"/>
      <c r="B348" s="592" t="s">
        <v>1374</v>
      </c>
      <c r="C348" s="598" t="s">
        <v>936</v>
      </c>
      <c r="D348" s="602">
        <v>218</v>
      </c>
      <c r="E348" s="598">
        <v>2003</v>
      </c>
    </row>
    <row r="349" spans="1:5" ht="12.75">
      <c r="A349" s="592"/>
      <c r="B349" s="592" t="s">
        <v>1375</v>
      </c>
      <c r="C349" s="598" t="s">
        <v>936</v>
      </c>
      <c r="D349" s="602">
        <v>81.9</v>
      </c>
      <c r="E349" s="598">
        <v>1995</v>
      </c>
    </row>
    <row r="350" spans="1:5" ht="12.75">
      <c r="A350" s="592"/>
      <c r="B350" s="592" t="s">
        <v>1376</v>
      </c>
      <c r="C350" s="598" t="s">
        <v>936</v>
      </c>
      <c r="D350" s="602">
        <v>16.1</v>
      </c>
      <c r="E350" s="598">
        <v>2003</v>
      </c>
    </row>
    <row r="351" spans="1:5" ht="12.75">
      <c r="A351" s="592"/>
      <c r="B351" s="592" t="s">
        <v>1377</v>
      </c>
      <c r="C351" s="598" t="s">
        <v>936</v>
      </c>
      <c r="D351" s="602">
        <v>55</v>
      </c>
      <c r="E351" s="598">
        <v>2003</v>
      </c>
    </row>
    <row r="352" spans="1:5" ht="12.75">
      <c r="A352" s="592"/>
      <c r="B352" s="592" t="s">
        <v>1378</v>
      </c>
      <c r="C352" s="598" t="s">
        <v>936</v>
      </c>
      <c r="D352" s="602">
        <v>57.6</v>
      </c>
      <c r="E352" s="598">
        <v>2003</v>
      </c>
    </row>
    <row r="353" spans="1:5" ht="12.75">
      <c r="A353" s="592"/>
      <c r="B353" s="592" t="s">
        <v>1379</v>
      </c>
      <c r="C353" s="598" t="s">
        <v>936</v>
      </c>
      <c r="D353" s="602">
        <v>181.5</v>
      </c>
      <c r="E353" s="598">
        <v>1999</v>
      </c>
    </row>
    <row r="354" spans="1:5" ht="12.75">
      <c r="A354" s="592"/>
      <c r="B354" s="592" t="s">
        <v>1380</v>
      </c>
      <c r="C354" s="598" t="s">
        <v>936</v>
      </c>
      <c r="D354" s="602">
        <v>31</v>
      </c>
      <c r="E354" s="598">
        <v>2003</v>
      </c>
    </row>
    <row r="355" spans="1:5" ht="12.75">
      <c r="A355" s="592"/>
      <c r="B355" s="592" t="s">
        <v>1381</v>
      </c>
      <c r="C355" s="598" t="s">
        <v>936</v>
      </c>
      <c r="D355" s="602">
        <v>30</v>
      </c>
      <c r="E355" s="598">
        <v>1997</v>
      </c>
    </row>
    <row r="356" spans="1:5" ht="12.75">
      <c r="A356" s="592"/>
      <c r="B356" s="592" t="s">
        <v>1381</v>
      </c>
      <c r="C356" s="598" t="s">
        <v>936</v>
      </c>
      <c r="D356" s="602">
        <v>74</v>
      </c>
      <c r="E356" s="598">
        <v>2003</v>
      </c>
    </row>
    <row r="357" spans="1:5" ht="12.75">
      <c r="A357" s="592"/>
      <c r="B357" s="592" t="s">
        <v>1382</v>
      </c>
      <c r="C357" s="598" t="s">
        <v>936</v>
      </c>
      <c r="D357" s="602">
        <v>400</v>
      </c>
      <c r="E357" s="598">
        <v>1997</v>
      </c>
    </row>
    <row r="358" spans="1:5" ht="12.75">
      <c r="A358" s="592"/>
      <c r="B358" s="592" t="s">
        <v>1382</v>
      </c>
      <c r="C358" s="598" t="s">
        <v>936</v>
      </c>
      <c r="D358" s="602">
        <v>35</v>
      </c>
      <c r="E358" s="598">
        <v>2003</v>
      </c>
    </row>
    <row r="359" spans="1:5" ht="12.75">
      <c r="A359" s="592"/>
      <c r="B359" s="592" t="s">
        <v>1383</v>
      </c>
      <c r="C359" s="598" t="s">
        <v>936</v>
      </c>
      <c r="D359" s="602">
        <v>160</v>
      </c>
      <c r="E359" s="598">
        <v>2003</v>
      </c>
    </row>
    <row r="360" spans="1:5" ht="12.75">
      <c r="A360" s="592"/>
      <c r="B360" s="592" t="s">
        <v>1384</v>
      </c>
      <c r="C360" s="598" t="s">
        <v>936</v>
      </c>
      <c r="D360" s="602">
        <v>383</v>
      </c>
      <c r="E360" s="598" t="s">
        <v>1385</v>
      </c>
    </row>
    <row r="361" spans="1:5" ht="12.75">
      <c r="A361" s="592"/>
      <c r="B361" s="592" t="s">
        <v>1384</v>
      </c>
      <c r="C361" s="598" t="s">
        <v>936</v>
      </c>
      <c r="D361" s="602">
        <v>32.5</v>
      </c>
      <c r="E361" s="598">
        <v>2003</v>
      </c>
    </row>
    <row r="362" spans="1:5" ht="12.75">
      <c r="A362" s="592"/>
      <c r="B362" s="592" t="s">
        <v>1384</v>
      </c>
      <c r="C362" s="598" t="s">
        <v>936</v>
      </c>
      <c r="D362" s="602">
        <v>28.5</v>
      </c>
      <c r="E362" s="598">
        <v>2007</v>
      </c>
    </row>
    <row r="363" spans="1:5" ht="12.75">
      <c r="A363" s="592"/>
      <c r="B363" s="592" t="s">
        <v>1386</v>
      </c>
      <c r="C363" s="598" t="s">
        <v>936</v>
      </c>
      <c r="D363" s="602">
        <v>1000</v>
      </c>
      <c r="E363" s="598">
        <v>1997</v>
      </c>
    </row>
    <row r="364" spans="1:5" ht="12.75">
      <c r="A364" s="592"/>
      <c r="B364" s="592" t="s">
        <v>1386</v>
      </c>
      <c r="C364" s="598" t="s">
        <v>936</v>
      </c>
      <c r="D364" s="602">
        <v>575</v>
      </c>
      <c r="E364" s="598">
        <v>2003</v>
      </c>
    </row>
    <row r="365" spans="1:5" ht="12.75">
      <c r="A365" s="592"/>
      <c r="B365" s="592" t="s">
        <v>1387</v>
      </c>
      <c r="C365" s="598" t="s">
        <v>936</v>
      </c>
      <c r="D365" s="602">
        <v>240</v>
      </c>
      <c r="E365" s="598">
        <v>2003</v>
      </c>
    </row>
    <row r="366" spans="1:5" ht="12.75">
      <c r="A366" s="592"/>
      <c r="B366" s="592" t="s">
        <v>1388</v>
      </c>
      <c r="C366" s="598" t="s">
        <v>936</v>
      </c>
      <c r="D366" s="602">
        <v>100</v>
      </c>
      <c r="E366" s="598">
        <v>1999</v>
      </c>
    </row>
    <row r="367" spans="1:5" ht="12.75">
      <c r="A367" s="592"/>
      <c r="B367" s="592" t="s">
        <v>1389</v>
      </c>
      <c r="C367" s="598" t="s">
        <v>936</v>
      </c>
      <c r="D367" s="602">
        <v>262</v>
      </c>
      <c r="E367" s="598">
        <v>1999</v>
      </c>
    </row>
    <row r="368" spans="1:5" ht="12.75">
      <c r="A368" s="592"/>
      <c r="B368" s="592" t="s">
        <v>1390</v>
      </c>
      <c r="C368" s="598" t="s">
        <v>936</v>
      </c>
      <c r="D368" s="602">
        <v>227</v>
      </c>
      <c r="E368" s="598">
        <v>2003</v>
      </c>
    </row>
    <row r="369" spans="1:5" ht="12.75">
      <c r="A369" s="592"/>
      <c r="B369" s="592" t="s">
        <v>1391</v>
      </c>
      <c r="C369" s="598" t="s">
        <v>936</v>
      </c>
      <c r="D369" s="602">
        <v>36</v>
      </c>
      <c r="E369" s="598">
        <v>1999</v>
      </c>
    </row>
    <row r="370" spans="1:5" ht="12.75">
      <c r="A370" s="592"/>
      <c r="B370" s="592" t="s">
        <v>1392</v>
      </c>
      <c r="C370" s="598" t="s">
        <v>936</v>
      </c>
      <c r="D370" s="602">
        <v>23</v>
      </c>
      <c r="E370" s="598">
        <v>2003</v>
      </c>
    </row>
    <row r="371" spans="1:5" ht="12.75">
      <c r="A371" s="592"/>
      <c r="B371" s="592" t="s">
        <v>1393</v>
      </c>
      <c r="C371" s="598" t="s">
        <v>936</v>
      </c>
      <c r="D371" s="602">
        <v>131</v>
      </c>
      <c r="E371" s="598">
        <v>1995</v>
      </c>
    </row>
    <row r="372" spans="1:5" ht="12.75">
      <c r="A372" s="592"/>
      <c r="B372" s="592" t="s">
        <v>1394</v>
      </c>
      <c r="C372" s="598" t="s">
        <v>936</v>
      </c>
      <c r="D372" s="602">
        <v>45</v>
      </c>
      <c r="E372" s="598">
        <v>1996</v>
      </c>
    </row>
    <row r="373" spans="1:5" ht="12.75">
      <c r="A373" s="592"/>
      <c r="B373" s="592" t="s">
        <v>1394</v>
      </c>
      <c r="C373" s="598" t="s">
        <v>936</v>
      </c>
      <c r="D373" s="602">
        <v>62</v>
      </c>
      <c r="E373" s="598">
        <v>2003</v>
      </c>
    </row>
    <row r="374" spans="1:5" ht="12.75">
      <c r="A374" s="592"/>
      <c r="B374" s="592" t="s">
        <v>1395</v>
      </c>
      <c r="C374" s="598" t="s">
        <v>1124</v>
      </c>
      <c r="D374" s="602">
        <v>110</v>
      </c>
      <c r="E374" s="598">
        <v>1999</v>
      </c>
    </row>
    <row r="375" spans="1:5" ht="12.75">
      <c r="A375" s="592"/>
      <c r="B375" s="592" t="s">
        <v>1395</v>
      </c>
      <c r="C375" s="598" t="s">
        <v>1124</v>
      </c>
      <c r="D375" s="602">
        <v>203</v>
      </c>
      <c r="E375" s="598">
        <v>2003</v>
      </c>
    </row>
    <row r="376" spans="1:5" ht="12.75">
      <c r="A376" s="592"/>
      <c r="B376" s="592" t="s">
        <v>1396</v>
      </c>
      <c r="C376" s="598" t="s">
        <v>936</v>
      </c>
      <c r="D376" s="602">
        <v>33</v>
      </c>
      <c r="E376" s="598">
        <v>2003</v>
      </c>
    </row>
    <row r="377" spans="1:5" ht="12.75">
      <c r="A377" s="592"/>
      <c r="B377" s="592" t="s">
        <v>1397</v>
      </c>
      <c r="C377" s="598" t="s">
        <v>1124</v>
      </c>
      <c r="D377" s="602">
        <v>1079.6</v>
      </c>
      <c r="E377" s="598">
        <v>2003</v>
      </c>
    </row>
    <row r="378" spans="1:5" ht="12.75">
      <c r="A378" s="592"/>
      <c r="B378" s="592" t="s">
        <v>1398</v>
      </c>
      <c r="C378" s="598" t="s">
        <v>936</v>
      </c>
      <c r="D378" s="602">
        <v>207</v>
      </c>
      <c r="E378" s="598">
        <v>2003</v>
      </c>
    </row>
    <row r="379" spans="1:5" ht="12.75">
      <c r="A379" s="592"/>
      <c r="B379" s="592" t="s">
        <v>1399</v>
      </c>
      <c r="C379" s="598" t="s">
        <v>936</v>
      </c>
      <c r="D379" s="602">
        <v>34.8</v>
      </c>
      <c r="E379" s="598">
        <v>1996</v>
      </c>
    </row>
    <row r="380" spans="1:5" ht="12.75">
      <c r="A380" s="592"/>
      <c r="B380" s="592" t="s">
        <v>1400</v>
      </c>
      <c r="C380" s="598" t="s">
        <v>936</v>
      </c>
      <c r="D380" s="602">
        <v>74.2</v>
      </c>
      <c r="E380" s="598">
        <v>2003</v>
      </c>
    </row>
    <row r="381" spans="1:5" ht="12.75">
      <c r="A381" s="592"/>
      <c r="B381" s="592" t="s">
        <v>1401</v>
      </c>
      <c r="C381" s="598" t="s">
        <v>1124</v>
      </c>
      <c r="D381" s="602">
        <v>8</v>
      </c>
      <c r="E381" s="598">
        <v>2003</v>
      </c>
    </row>
    <row r="382" spans="1:5" ht="12.75">
      <c r="A382" s="592"/>
      <c r="B382" s="592" t="s">
        <v>1402</v>
      </c>
      <c r="C382" s="598" t="s">
        <v>936</v>
      </c>
      <c r="D382" s="602">
        <v>135</v>
      </c>
      <c r="E382" s="598">
        <v>2003</v>
      </c>
    </row>
    <row r="383" spans="1:5" ht="12.75">
      <c r="A383" s="592"/>
      <c r="B383" s="592" t="s">
        <v>1403</v>
      </c>
      <c r="C383" s="598" t="s">
        <v>936</v>
      </c>
      <c r="D383" s="602">
        <v>48</v>
      </c>
      <c r="E383" s="598">
        <v>2003</v>
      </c>
    </row>
    <row r="384" spans="1:5" ht="12.75">
      <c r="A384" s="592"/>
      <c r="B384" s="592" t="s">
        <v>1404</v>
      </c>
      <c r="C384" s="598" t="s">
        <v>936</v>
      </c>
      <c r="D384" s="602">
        <v>30</v>
      </c>
      <c r="E384" s="598">
        <v>2003</v>
      </c>
    </row>
    <row r="385" spans="1:5" ht="12.75">
      <c r="A385" s="592"/>
      <c r="B385" s="592" t="s">
        <v>1405</v>
      </c>
      <c r="C385" s="598" t="s">
        <v>936</v>
      </c>
      <c r="D385" s="602">
        <v>99.5</v>
      </c>
      <c r="E385" s="598">
        <v>1995</v>
      </c>
    </row>
    <row r="386" spans="1:5" ht="12.75">
      <c r="A386" s="592"/>
      <c r="B386" s="592" t="s">
        <v>1406</v>
      </c>
      <c r="C386" s="598" t="s">
        <v>936</v>
      </c>
      <c r="D386" s="602">
        <v>5.5</v>
      </c>
      <c r="E386" s="598">
        <v>2003</v>
      </c>
    </row>
    <row r="387" spans="1:5" ht="12.75">
      <c r="A387" s="592"/>
      <c r="B387" s="592" t="s">
        <v>1407</v>
      </c>
      <c r="C387" s="598" t="s">
        <v>936</v>
      </c>
      <c r="D387" s="602">
        <v>121</v>
      </c>
      <c r="E387" s="598">
        <v>2003</v>
      </c>
    </row>
    <row r="388" spans="1:5" ht="12.75">
      <c r="A388" s="592"/>
      <c r="B388" s="592" t="s">
        <v>1408</v>
      </c>
      <c r="C388" s="598" t="s">
        <v>936</v>
      </c>
      <c r="D388" s="602">
        <v>55</v>
      </c>
      <c r="E388" s="598">
        <v>1997</v>
      </c>
    </row>
    <row r="389" spans="1:5" ht="12.75">
      <c r="A389" s="592"/>
      <c r="B389" s="592" t="s">
        <v>1409</v>
      </c>
      <c r="C389" s="598" t="s">
        <v>936</v>
      </c>
      <c r="D389" s="602">
        <v>13</v>
      </c>
      <c r="E389" s="598">
        <v>2003</v>
      </c>
    </row>
    <row r="390" spans="1:5" ht="12.75">
      <c r="A390" s="592"/>
      <c r="B390" s="592" t="s">
        <v>1410</v>
      </c>
      <c r="C390" s="598" t="s">
        <v>936</v>
      </c>
      <c r="D390" s="602">
        <v>150</v>
      </c>
      <c r="E390" s="598">
        <v>2003</v>
      </c>
    </row>
    <row r="391" spans="1:5" ht="12.75">
      <c r="A391" s="592"/>
      <c r="B391" s="592" t="s">
        <v>1411</v>
      </c>
      <c r="C391" s="598" t="s">
        <v>936</v>
      </c>
      <c r="D391" s="602">
        <v>266</v>
      </c>
      <c r="E391" s="598">
        <v>1995</v>
      </c>
    </row>
    <row r="392" spans="1:5" ht="12.75">
      <c r="A392" s="592"/>
      <c r="B392" s="592" t="s">
        <v>1412</v>
      </c>
      <c r="C392" s="598" t="s">
        <v>936</v>
      </c>
      <c r="D392" s="602">
        <v>43.5</v>
      </c>
      <c r="E392" s="598">
        <v>1997</v>
      </c>
    </row>
    <row r="393" spans="1:5" ht="12.75">
      <c r="A393" s="592"/>
      <c r="B393" s="592" t="s">
        <v>1413</v>
      </c>
      <c r="C393" s="598" t="s">
        <v>936</v>
      </c>
      <c r="D393" s="602">
        <v>105.5</v>
      </c>
      <c r="E393" s="598">
        <v>2003</v>
      </c>
    </row>
    <row r="394" spans="1:5" ht="12.75">
      <c r="A394" s="592"/>
      <c r="B394" s="592" t="s">
        <v>1414</v>
      </c>
      <c r="C394" s="598" t="s">
        <v>936</v>
      </c>
      <c r="D394" s="602">
        <v>378</v>
      </c>
      <c r="E394" s="598">
        <v>2003</v>
      </c>
    </row>
    <row r="395" spans="1:5" ht="12.75">
      <c r="A395" s="592"/>
      <c r="B395" s="592" t="s">
        <v>1415</v>
      </c>
      <c r="C395" s="598" t="s">
        <v>936</v>
      </c>
      <c r="D395" s="602">
        <v>98</v>
      </c>
      <c r="E395" s="598">
        <v>1999</v>
      </c>
    </row>
    <row r="396" spans="1:5" ht="12.75">
      <c r="A396" s="592"/>
      <c r="B396" s="592"/>
      <c r="C396" s="603" t="s">
        <v>936</v>
      </c>
      <c r="D396" s="601">
        <f>SUM(D337:D395)</f>
        <v>10887.6</v>
      </c>
      <c r="E396" s="598"/>
    </row>
    <row r="397" spans="1:5" ht="12.75">
      <c r="A397" s="605">
        <v>41</v>
      </c>
      <c r="B397" s="600" t="s">
        <v>1416</v>
      </c>
      <c r="C397" s="598"/>
      <c r="D397" s="601"/>
      <c r="E397" s="598"/>
    </row>
    <row r="398" spans="1:5" ht="12.75">
      <c r="A398" s="592"/>
      <c r="B398" s="592" t="s">
        <v>1417</v>
      </c>
      <c r="C398" s="598" t="s">
        <v>936</v>
      </c>
      <c r="D398" s="602">
        <v>52</v>
      </c>
      <c r="E398" s="598">
        <v>2003</v>
      </c>
    </row>
    <row r="399" spans="1:5" ht="12.75">
      <c r="A399" s="592"/>
      <c r="B399" s="592" t="s">
        <v>1418</v>
      </c>
      <c r="C399" s="598" t="s">
        <v>936</v>
      </c>
      <c r="D399" s="602">
        <v>82</v>
      </c>
      <c r="E399" s="598">
        <v>1997</v>
      </c>
    </row>
    <row r="400" spans="1:5" ht="12.75">
      <c r="A400" s="592"/>
      <c r="B400" s="592" t="s">
        <v>1419</v>
      </c>
      <c r="C400" s="598" t="s">
        <v>936</v>
      </c>
      <c r="D400" s="602">
        <v>139</v>
      </c>
      <c r="E400" s="598">
        <v>2003</v>
      </c>
    </row>
    <row r="401" spans="1:5" ht="12.75">
      <c r="A401" s="592"/>
      <c r="B401" s="592" t="s">
        <v>1420</v>
      </c>
      <c r="C401" s="598" t="s">
        <v>936</v>
      </c>
      <c r="D401" s="602">
        <v>104</v>
      </c>
      <c r="E401" s="598">
        <v>2003</v>
      </c>
    </row>
    <row r="402" spans="1:5" ht="12.75">
      <c r="A402" s="592"/>
      <c r="B402" s="592" t="s">
        <v>1421</v>
      </c>
      <c r="C402" s="598" t="s">
        <v>936</v>
      </c>
      <c r="D402" s="602">
        <v>22</v>
      </c>
      <c r="E402" s="598">
        <v>2003</v>
      </c>
    </row>
    <row r="403" spans="1:5" ht="12.75">
      <c r="A403" s="592"/>
      <c r="B403" s="592" t="s">
        <v>1422</v>
      </c>
      <c r="C403" s="598" t="s">
        <v>936</v>
      </c>
      <c r="D403" s="602">
        <v>65</v>
      </c>
      <c r="E403" s="598">
        <v>2003</v>
      </c>
    </row>
    <row r="404" spans="1:5" ht="12.75">
      <c r="A404" s="592"/>
      <c r="B404" s="592"/>
      <c r="C404" s="603" t="s">
        <v>936</v>
      </c>
      <c r="D404" s="601">
        <f>SUM(D398:D403)</f>
        <v>464</v>
      </c>
      <c r="E404" s="598"/>
    </row>
    <row r="405" spans="1:5" ht="12.75">
      <c r="A405" s="608">
        <v>43</v>
      </c>
      <c r="B405" s="600" t="s">
        <v>1423</v>
      </c>
      <c r="C405" s="598" t="s">
        <v>936</v>
      </c>
      <c r="D405" s="602">
        <v>100</v>
      </c>
      <c r="E405" s="598">
        <v>1989</v>
      </c>
    </row>
    <row r="406" spans="1:5" ht="12.75">
      <c r="A406" s="605">
        <v>44</v>
      </c>
      <c r="B406" s="600" t="s">
        <v>1424</v>
      </c>
      <c r="C406" s="603"/>
      <c r="D406" s="601"/>
      <c r="E406" s="598"/>
    </row>
    <row r="407" spans="1:5" ht="12.75">
      <c r="A407" s="592"/>
      <c r="B407" s="592" t="s">
        <v>1425</v>
      </c>
      <c r="C407" s="598" t="s">
        <v>1243</v>
      </c>
      <c r="D407" s="602">
        <v>100</v>
      </c>
      <c r="E407" s="598">
        <v>1993</v>
      </c>
    </row>
    <row r="408" spans="1:5" ht="12.75">
      <c r="A408" s="592"/>
      <c r="B408" s="592"/>
      <c r="C408" s="603" t="s">
        <v>1243</v>
      </c>
      <c r="D408" s="601">
        <f>SUM(D407)</f>
        <v>100</v>
      </c>
      <c r="E408" s="598"/>
    </row>
    <row r="409" spans="1:5" ht="12.75">
      <c r="A409" s="605">
        <v>45</v>
      </c>
      <c r="B409" s="600" t="s">
        <v>1426</v>
      </c>
      <c r="C409" s="603"/>
      <c r="D409" s="601"/>
      <c r="E409" s="598"/>
    </row>
    <row r="410" spans="1:5" ht="12.75">
      <c r="A410" s="592"/>
      <c r="B410" s="592" t="s">
        <v>1427</v>
      </c>
      <c r="C410" s="598" t="s">
        <v>1243</v>
      </c>
      <c r="D410" s="602">
        <v>666</v>
      </c>
      <c r="E410" s="598">
        <v>1983</v>
      </c>
    </row>
    <row r="411" spans="1:5" ht="12.75">
      <c r="A411" s="592"/>
      <c r="B411" s="592" t="s">
        <v>1428</v>
      </c>
      <c r="C411" s="598" t="s">
        <v>1243</v>
      </c>
      <c r="D411" s="602">
        <v>1806</v>
      </c>
      <c r="E411" s="598">
        <v>1983</v>
      </c>
    </row>
    <row r="412" spans="1:5" ht="12.75">
      <c r="A412" s="592"/>
      <c r="B412" s="592" t="s">
        <v>1429</v>
      </c>
      <c r="C412" s="598" t="s">
        <v>1243</v>
      </c>
      <c r="D412" s="602">
        <v>200</v>
      </c>
      <c r="E412" s="598">
        <v>1983</v>
      </c>
    </row>
    <row r="413" spans="1:5" ht="12.75">
      <c r="A413" s="592"/>
      <c r="B413" s="592" t="s">
        <v>1430</v>
      </c>
      <c r="C413" s="598" t="s">
        <v>1243</v>
      </c>
      <c r="D413" s="602">
        <v>325</v>
      </c>
      <c r="E413" s="598">
        <v>1983</v>
      </c>
    </row>
    <row r="414" spans="1:5" ht="12.75">
      <c r="A414" s="592"/>
      <c r="B414" s="592" t="s">
        <v>1430</v>
      </c>
      <c r="C414" s="598" t="s">
        <v>1243</v>
      </c>
      <c r="D414" s="602">
        <v>812</v>
      </c>
      <c r="E414" s="598">
        <v>2003</v>
      </c>
    </row>
    <row r="415" spans="1:5" ht="12.75">
      <c r="A415" s="592"/>
      <c r="B415" s="592" t="s">
        <v>1431</v>
      </c>
      <c r="C415" s="598" t="s">
        <v>1243</v>
      </c>
      <c r="D415" s="602">
        <v>1372</v>
      </c>
      <c r="E415" s="598">
        <v>2003</v>
      </c>
    </row>
    <row r="416" spans="1:5" ht="12.75">
      <c r="A416" s="592"/>
      <c r="B416" s="592" t="s">
        <v>1432</v>
      </c>
      <c r="C416" s="598" t="s">
        <v>1243</v>
      </c>
      <c r="D416" s="602">
        <v>398</v>
      </c>
      <c r="E416" s="598">
        <v>1983</v>
      </c>
    </row>
    <row r="417" spans="1:5" ht="12.75">
      <c r="A417" s="592"/>
      <c r="B417" s="592" t="s">
        <v>1433</v>
      </c>
      <c r="C417" s="598" t="s">
        <v>1243</v>
      </c>
      <c r="D417" s="602">
        <v>200</v>
      </c>
      <c r="E417" s="598">
        <v>1983</v>
      </c>
    </row>
    <row r="418" spans="1:5" ht="12.75">
      <c r="A418" s="592"/>
      <c r="B418" s="592" t="s">
        <v>1434</v>
      </c>
      <c r="C418" s="598" t="s">
        <v>1243</v>
      </c>
      <c r="D418" s="602">
        <v>1603</v>
      </c>
      <c r="E418" s="598">
        <v>1994</v>
      </c>
    </row>
    <row r="419" spans="1:5" ht="12.75">
      <c r="A419" s="592"/>
      <c r="B419" s="592" t="s">
        <v>1434</v>
      </c>
      <c r="C419" s="598" t="s">
        <v>1243</v>
      </c>
      <c r="D419" s="602">
        <v>400</v>
      </c>
      <c r="E419" s="598">
        <v>2003</v>
      </c>
    </row>
    <row r="420" spans="1:5" ht="12.75">
      <c r="A420" s="592"/>
      <c r="B420" s="592" t="s">
        <v>1435</v>
      </c>
      <c r="C420" s="598" t="s">
        <v>1243</v>
      </c>
      <c r="D420" s="602">
        <v>300</v>
      </c>
      <c r="E420" s="598">
        <v>1983</v>
      </c>
    </row>
    <row r="421" spans="1:5" ht="12.75">
      <c r="A421" s="592"/>
      <c r="B421" s="592" t="s">
        <v>1436</v>
      </c>
      <c r="C421" s="598" t="s">
        <v>1243</v>
      </c>
      <c r="D421" s="602">
        <v>444</v>
      </c>
      <c r="E421" s="598">
        <v>1983</v>
      </c>
    </row>
    <row r="422" spans="1:5" ht="12.75">
      <c r="A422" s="592"/>
      <c r="B422" s="592" t="s">
        <v>1437</v>
      </c>
      <c r="C422" s="598" t="s">
        <v>1243</v>
      </c>
      <c r="D422" s="602">
        <v>1410</v>
      </c>
      <c r="E422" s="598">
        <v>1994</v>
      </c>
    </row>
    <row r="423" spans="1:5" ht="12.75">
      <c r="A423" s="592"/>
      <c r="B423" s="592"/>
      <c r="C423" s="603" t="s">
        <v>1243</v>
      </c>
      <c r="D423" s="601">
        <f>SUM(D410:D422)</f>
        <v>9936</v>
      </c>
      <c r="E423" s="598"/>
    </row>
    <row r="424" spans="1:5" ht="12.75">
      <c r="A424" s="608">
        <v>46</v>
      </c>
      <c r="B424" s="600" t="s">
        <v>1438</v>
      </c>
      <c r="C424" s="603" t="s">
        <v>1439</v>
      </c>
      <c r="D424" s="601">
        <v>19.8</v>
      </c>
      <c r="E424" s="598">
        <v>1990</v>
      </c>
    </row>
    <row r="425" spans="1:5" ht="12.75">
      <c r="A425" s="608">
        <v>47</v>
      </c>
      <c r="B425" s="600" t="s">
        <v>1440</v>
      </c>
      <c r="C425" s="598"/>
      <c r="D425" s="601"/>
      <c r="E425" s="598"/>
    </row>
    <row r="426" spans="1:5" ht="12.75">
      <c r="A426" s="592"/>
      <c r="B426" s="592" t="s">
        <v>1441</v>
      </c>
      <c r="C426" s="598" t="s">
        <v>1442</v>
      </c>
      <c r="D426" s="602">
        <v>0.133</v>
      </c>
      <c r="E426" s="598">
        <v>1997</v>
      </c>
    </row>
    <row r="427" spans="1:5" ht="12.75">
      <c r="A427" s="592"/>
      <c r="B427" s="592" t="s">
        <v>1443</v>
      </c>
      <c r="C427" s="598" t="s">
        <v>1442</v>
      </c>
      <c r="D427" s="602">
        <v>1.901</v>
      </c>
      <c r="E427" s="598">
        <v>1997</v>
      </c>
    </row>
    <row r="428" spans="1:5" ht="12.75">
      <c r="A428" s="592"/>
      <c r="B428" s="592" t="s">
        <v>1444</v>
      </c>
      <c r="C428" s="598" t="s">
        <v>1442</v>
      </c>
      <c r="D428" s="602">
        <v>0.616</v>
      </c>
      <c r="E428" s="598"/>
    </row>
    <row r="429" spans="1:5" ht="12.75">
      <c r="A429" s="592"/>
      <c r="B429" s="592"/>
      <c r="C429" s="603" t="s">
        <v>1442</v>
      </c>
      <c r="D429" s="611">
        <f>SUM(D426:D428)</f>
        <v>2.65</v>
      </c>
      <c r="E429" s="598"/>
    </row>
  </sheetData>
  <sheetProtection/>
  <mergeCells count="2">
    <mergeCell ref="A92:A93"/>
    <mergeCell ref="B92:B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дмитрий вячеславович</cp:lastModifiedBy>
  <cp:lastPrinted>2009-08-12T10:47:49Z</cp:lastPrinted>
  <dcterms:created xsi:type="dcterms:W3CDTF">2009-04-15T11:13:52Z</dcterms:created>
  <dcterms:modified xsi:type="dcterms:W3CDTF">2010-02-16T09:14:57Z</dcterms:modified>
  <cp:category/>
  <cp:version/>
  <cp:contentType/>
  <cp:contentStatus/>
</cp:coreProperties>
</file>